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185" windowHeight="10920"/>
  </bookViews>
  <sheets>
    <sheet name="STP Example Application" sheetId="7" r:id="rId1"/>
    <sheet name="Capacity Worksheet Ex" sheetId="2" r:id="rId2"/>
    <sheet name="Capacity Worksheet NB25" sheetId="12" r:id="rId3"/>
    <sheet name="Capacity Worksheet NB40" sheetId="13" r:id="rId4"/>
    <sheet name="Capacity Worksheet B25" sheetId="14" r:id="rId5"/>
    <sheet name="Capacity Worksheet B40" sheetId="15" r:id="rId6"/>
    <sheet name="Accident Worksheet" sheetId="4" r:id="rId7"/>
    <sheet name="2435" sheetId="10" r:id="rId8"/>
    <sheet name="1150" sheetId="11" r:id="rId9"/>
    <sheet name="Scoring Sheet" sheetId="6" r:id="rId10"/>
  </sheets>
  <definedNames>
    <definedName name="_2435_2435" localSheetId="7">'2435'!#REF!</definedName>
    <definedName name="_2435_2435_1" localSheetId="7">'2435'!#REF!</definedName>
    <definedName name="_xlnm.Print_Area" localSheetId="0">'STP Example Application'!$A$1:$I$213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10" i="15" l="1"/>
  <c r="B10" i="14"/>
  <c r="B10" i="13"/>
  <c r="B10" i="12"/>
  <c r="AH34" i="11" l="1"/>
  <c r="AH36" i="11" s="1"/>
  <c r="AH37" i="11" s="1"/>
  <c r="AH38" i="11" s="1"/>
  <c r="AB34" i="11"/>
  <c r="AB36" i="11" s="1"/>
  <c r="AB37" i="11" s="1"/>
  <c r="AB38" i="11" s="1"/>
  <c r="AH33" i="11"/>
  <c r="AH35" i="11" s="1"/>
  <c r="AB33" i="11"/>
  <c r="AB35" i="11" s="1"/>
  <c r="B12" i="6" l="1"/>
  <c r="B18" i="4"/>
  <c r="B22" i="4" s="1"/>
  <c r="B17" i="4"/>
  <c r="B21" i="4" s="1"/>
  <c r="B16" i="4"/>
  <c r="B20" i="4" s="1"/>
  <c r="B23" i="4" l="1"/>
</calcChain>
</file>

<file path=xl/sharedStrings.xml><?xml version="1.0" encoding="utf-8"?>
<sst xmlns="http://schemas.openxmlformats.org/spreadsheetml/2006/main" count="413" uniqueCount="234">
  <si>
    <t>1)</t>
  </si>
  <si>
    <t>2)</t>
  </si>
  <si>
    <t>3)</t>
  </si>
  <si>
    <t>When scoring points consider if the project includes multi-modal facilities for improved accessibility, connectivity and safety.</t>
  </si>
  <si>
    <t>When scoring points consider if the project improves access to housing, jobs, recreation and other areas of economic importance.</t>
  </si>
  <si>
    <t>No-build v/c ratio:</t>
  </si>
  <si>
    <t xml:space="preserve">4) </t>
  </si>
  <si>
    <t>5)</t>
  </si>
  <si>
    <t>Build v/c ratio:</t>
  </si>
  <si>
    <t>6)</t>
  </si>
  <si>
    <t xml:space="preserve">7) </t>
  </si>
  <si>
    <t>8)</t>
  </si>
  <si>
    <t>General congestion measures for v/c ratios:</t>
  </si>
  <si>
    <t>&lt; .60 Uncongested</t>
  </si>
  <si>
    <t>.60 to .74 Minor Congestion</t>
  </si>
  <si>
    <t>.75 to .84 Moderate Congestion</t>
  </si>
  <si>
    <t>.85 to .99 Major Congestion</t>
  </si>
  <si>
    <t>1.00 &gt; Failure</t>
  </si>
  <si>
    <t>Crash reduction factor:</t>
  </si>
  <si>
    <t>Density:</t>
  </si>
  <si>
    <t>Severity:</t>
  </si>
  <si>
    <t>Overall:</t>
  </si>
  <si>
    <t>Crash:</t>
  </si>
  <si>
    <t>Crash rate: 0.65</t>
  </si>
  <si>
    <t>Severity rate: 1.00</t>
  </si>
  <si>
    <t>Overall rate: 1.33</t>
  </si>
  <si>
    <t>Sufficiency rating of the existing bridge:</t>
  </si>
  <si>
    <t>*There are some ways to acquire key properties within the parameters of NEPA: obtaining a categorical exclusion for right-of-way activities; using information developed during the planning process to demonstrate NEPA compliance for right-of-way authorizations, and possibly even construction authorizations; initiating full NEPA environmental document preparation during the planning process; and using a Tiered Environmental Document approach. Alternatively, local jurisdictions can acquire key properties in the right-of-way of the planned transportation improvement, which is not prohibited by NEPA rules.</t>
  </si>
  <si>
    <t xml:space="preserve">When scoring points consider if the project is good fit for federal funds based on cost and impacts. </t>
  </si>
  <si>
    <t>Crash density: 5.00</t>
  </si>
  <si>
    <t>Crash reduction counter measures:</t>
  </si>
  <si>
    <t xml:space="preserve">Identify project design elements/counter measures implemented to address primary causes of accidents.  Include related crash reduction factor:   </t>
  </si>
  <si>
    <r>
      <t xml:space="preserve">Crash reduction counter measure and crash reduction factor </t>
    </r>
    <r>
      <rPr>
        <sz val="11"/>
        <color theme="1"/>
        <rFont val="Calibri"/>
        <family val="2"/>
        <scheme val="minor"/>
      </rPr>
      <t>- using your experience, area knowledge, and the FHWA Crash Reduction Factor Toolkits or Crash Modification Factors (CMF) Clearinghouse select counter measures and reduction factors for the project areas.</t>
    </r>
  </si>
  <si>
    <r>
      <t xml:space="preserve">Multi-modal plan or study - </t>
    </r>
    <r>
      <rPr>
        <sz val="11"/>
        <color theme="1"/>
        <rFont val="Calibri"/>
        <family val="2"/>
        <scheme val="minor"/>
      </rPr>
      <t>in order to receive points the project or need must be identified in an approved planning document.</t>
    </r>
  </si>
  <si>
    <t>Plan or study that identifies multi-modal project or need:</t>
  </si>
  <si>
    <r>
      <rPr>
        <b/>
        <sz val="11"/>
        <color theme="1"/>
        <rFont val="Wingdings"/>
        <charset val="2"/>
      </rPr>
      <t>s</t>
    </r>
    <r>
      <rPr>
        <b/>
        <sz val="11"/>
        <color theme="1"/>
        <rFont val="Calibri"/>
        <family val="2"/>
        <scheme val="minor"/>
      </rPr>
      <t xml:space="preserve"> Severity rate</t>
    </r>
    <r>
      <rPr>
        <sz val="11"/>
        <color theme="1"/>
        <rFont val="Calibri"/>
        <family val="2"/>
        <scheme val="minor"/>
      </rPr>
      <t xml:space="preserve"> - identifies the severity of the crashes at the location.</t>
    </r>
  </si>
  <si>
    <r>
      <rPr>
        <b/>
        <sz val="11"/>
        <color theme="1"/>
        <rFont val="Wingdings"/>
        <charset val="2"/>
      </rPr>
      <t>s</t>
    </r>
    <r>
      <rPr>
        <b/>
        <sz val="11"/>
        <color theme="1"/>
        <rFont val="Calibri"/>
        <family val="2"/>
        <scheme val="minor"/>
      </rPr>
      <t xml:space="preserve"> Overall rate</t>
    </r>
    <r>
      <rPr>
        <sz val="11"/>
        <color theme="1"/>
        <rFont val="Calibri"/>
        <family val="2"/>
        <scheme val="minor"/>
      </rPr>
      <t xml:space="preserve"> - is the composite of all factors being considered.</t>
    </r>
  </si>
  <si>
    <r>
      <rPr>
        <b/>
        <sz val="11"/>
        <color theme="1"/>
        <rFont val="Calibri"/>
        <family val="2"/>
        <scheme val="minor"/>
      </rPr>
      <t>Project types:</t>
    </r>
    <r>
      <rPr>
        <sz val="11"/>
        <color theme="1"/>
        <rFont val="Calibri"/>
        <family val="2"/>
        <scheme val="minor"/>
      </rPr>
      <t xml:space="preserve">  adding travel lanes, traffic signals, roundabouts, additional turning lanes, medians, turning restrictions, etc.</t>
    </r>
  </si>
  <si>
    <t>Accident Location and Rates:</t>
  </si>
  <si>
    <r>
      <rPr>
        <b/>
        <sz val="11"/>
        <color theme="1"/>
        <rFont val="Calibri"/>
        <family val="2"/>
        <scheme val="minor"/>
      </rPr>
      <t>Project types:</t>
    </r>
    <r>
      <rPr>
        <sz val="11"/>
        <color theme="1"/>
        <rFont val="Calibri"/>
        <family val="2"/>
        <scheme val="minor"/>
      </rPr>
      <t xml:space="preserve">  roundabouts, access management techniques, improved traffic signal indication, rumble strips, enhanced delineation, etc.</t>
    </r>
  </si>
  <si>
    <r>
      <rPr>
        <b/>
        <sz val="11"/>
        <color theme="1"/>
        <rFont val="Wingdings"/>
        <charset val="2"/>
      </rPr>
      <t>s</t>
    </r>
    <r>
      <rPr>
        <b/>
        <sz val="11"/>
        <color theme="1"/>
        <rFont val="Calibri"/>
        <family val="2"/>
        <scheme val="minor"/>
      </rPr>
      <t xml:space="preserve"> Crash rate </t>
    </r>
    <r>
      <rPr>
        <sz val="11"/>
        <color theme="1"/>
        <rFont val="Calibri"/>
        <family val="2"/>
        <scheme val="minor"/>
      </rPr>
      <t xml:space="preserve">- compares the number of crashes with the number of vehicles at a location. </t>
    </r>
  </si>
  <si>
    <r>
      <rPr>
        <b/>
        <sz val="11"/>
        <color theme="1"/>
        <rFont val="Wingdings"/>
        <charset val="2"/>
      </rPr>
      <t>s</t>
    </r>
    <r>
      <rPr>
        <sz val="11"/>
        <color theme="1"/>
        <rFont val="Calibri"/>
        <family val="2"/>
        <scheme val="minor"/>
      </rPr>
      <t xml:space="preserve"> </t>
    </r>
    <r>
      <rPr>
        <b/>
        <sz val="11"/>
        <color theme="1"/>
        <rFont val="Calibri"/>
        <family val="2"/>
        <scheme val="minor"/>
      </rPr>
      <t>Crash density</t>
    </r>
    <r>
      <rPr>
        <sz val="11"/>
        <color theme="1"/>
        <rFont val="Calibri"/>
        <family val="2"/>
        <scheme val="minor"/>
      </rPr>
      <t xml:space="preserve"> - identifies the average number of crashes that occur at a location per year.</t>
    </r>
  </si>
  <si>
    <t>Average rates and density based on arterial and collector streets where traffic volumes have been collected:</t>
  </si>
  <si>
    <t>When assigning points consider how well the project addresses high accident locations by including safety improvements to mediate the primary causes of crashes.</t>
  </si>
  <si>
    <t>When assigning points consider how well the project provides immediate and long term congestion relief at an intersection, roadway or the network as a whole.</t>
  </si>
  <si>
    <t>When assigning points consider how well the project preserves or enhances the transportation system.</t>
  </si>
  <si>
    <r>
      <rPr>
        <b/>
        <sz val="11"/>
        <rFont val="Calibri"/>
        <family val="2"/>
        <scheme val="minor"/>
      </rPr>
      <t>Project types:</t>
    </r>
    <r>
      <rPr>
        <sz val="11"/>
        <rFont val="Calibri"/>
        <family val="2"/>
        <scheme val="minor"/>
      </rPr>
      <t xml:space="preserve">  pavement seal coats and overlays, traffic signal improvements (e.g. display, controllers and detection), improved traffic signage, bridge repair, etc.</t>
    </r>
  </si>
  <si>
    <r>
      <t xml:space="preserve">Current v/c ratio </t>
    </r>
    <r>
      <rPr>
        <sz val="11"/>
        <color theme="1"/>
        <rFont val="Calibri"/>
        <family val="2"/>
        <scheme val="minor"/>
      </rPr>
      <t>– to what extent is a roadway segment or intersection currently congested?  Typically a higher ratio assumes a higher point value be assigned to this category.</t>
    </r>
  </si>
  <si>
    <r>
      <t xml:space="preserve">Projected no-build v/c ratio </t>
    </r>
    <r>
      <rPr>
        <sz val="11"/>
        <color theme="1"/>
        <rFont val="Calibri"/>
        <family val="2"/>
        <scheme val="minor"/>
      </rPr>
      <t>– to what extent is a roadway segment or intersection projected (20-25 years) to be congested if project is not implemented?  Typically a higher ratio assumes a higher point value be assigned to this category.</t>
    </r>
  </si>
  <si>
    <r>
      <t xml:space="preserve">Projected build v/c ratio </t>
    </r>
    <r>
      <rPr>
        <sz val="11"/>
        <color theme="1"/>
        <rFont val="Calibri"/>
        <family val="2"/>
        <scheme val="minor"/>
      </rPr>
      <t xml:space="preserve">– to what extent does congestion improve on a roadway segment or intersection when compared to the no build congestion?  Typically a greater decrease between the no-build and build ratios assumes a higher point value be assigned to this category.  </t>
    </r>
  </si>
  <si>
    <r>
      <t xml:space="preserve">Transportation system v/c ratios </t>
    </r>
    <r>
      <rPr>
        <sz val="11"/>
        <color theme="1"/>
        <rFont val="Calibri"/>
        <family val="2"/>
        <scheme val="minor"/>
      </rPr>
      <t xml:space="preserve">– to what extent does congestion improve on other arterial and collector roadway segments? It should be noted that a roadway segment with added capacity may experience a negligible decrease in v/c ratio.  This can be explained, in part, by shifting travel patterns as the added capacity may attract trips from other congested roadways or trips might be attracted because of a transportation network improvement such as a new interchange.  This category helps identify if a project provides system wide congestion relief.  Typically a greater decrease between the no-build and build ratios on the affected roadway segments assumes a higher point value be assigned to this category. </t>
    </r>
  </si>
  <si>
    <r>
      <t xml:space="preserve">Accident rates and density - </t>
    </r>
    <r>
      <rPr>
        <sz val="11"/>
        <color theme="1"/>
        <rFont val="Calibri"/>
        <family val="2"/>
        <scheme val="minor"/>
      </rPr>
      <t>Typically higher rates and density when considered with proven project safety improvements assumes a higher point value be assigned to this category.</t>
    </r>
  </si>
  <si>
    <r>
      <t>Pavement condition rating system</t>
    </r>
    <r>
      <rPr>
        <sz val="11"/>
        <color theme="1"/>
        <rFont val="Calibri"/>
        <family val="2"/>
        <scheme val="minor"/>
      </rPr>
      <t xml:space="preserve"> - Typically roadways with a lower pavement surface rating assumes a higher point value be assigned to this category.</t>
    </r>
  </si>
  <si>
    <r>
      <t xml:space="preserve">Traffic control devices </t>
    </r>
    <r>
      <rPr>
        <sz val="11"/>
        <color theme="1"/>
        <rFont val="Calibri"/>
        <family val="2"/>
        <scheme val="minor"/>
      </rPr>
      <t xml:space="preserve">- a project that replaces or upgrades traffic control devices which improves the operation of an intersection or roadway typically assumes a higher point value be assigned to this category. </t>
    </r>
  </si>
  <si>
    <r>
      <rPr>
        <b/>
        <sz val="11"/>
        <color theme="1"/>
        <rFont val="Calibri"/>
        <family val="2"/>
        <scheme val="minor"/>
      </rPr>
      <t>Public transportation improvements</t>
    </r>
    <r>
      <rPr>
        <sz val="11"/>
        <color theme="1"/>
        <rFont val="Calibri"/>
        <family val="2"/>
        <scheme val="minor"/>
      </rPr>
      <t xml:space="preserve"> - projects that improve accessibility and safety related to existing public transportation services typically assumes a higher point value be assigned to this category.</t>
    </r>
  </si>
  <si>
    <r>
      <rPr>
        <b/>
        <sz val="11"/>
        <color theme="1"/>
        <rFont val="Calibri"/>
        <family val="2"/>
        <scheme val="minor"/>
      </rPr>
      <t>Funding sources</t>
    </r>
    <r>
      <rPr>
        <sz val="11"/>
        <color theme="1"/>
        <rFont val="Calibri"/>
        <family val="2"/>
        <scheme val="minor"/>
      </rPr>
      <t xml:space="preserve"> - projects that can be constructed in conjunction with another project or that utilizes additional funding sources typically assumes a higher point value be assigned to this category.  </t>
    </r>
  </si>
  <si>
    <r>
      <rPr>
        <b/>
        <sz val="11"/>
        <rFont val="Calibri"/>
        <family val="2"/>
        <scheme val="minor"/>
      </rPr>
      <t>Project types:</t>
    </r>
    <r>
      <rPr>
        <sz val="11"/>
        <rFont val="Calibri"/>
        <family val="2"/>
        <scheme val="minor"/>
      </rPr>
      <t xml:space="preserve">  pedestrian crossing treatments (e.g. grade separation, beacons and signage), bicycle lanes, shared use paths, bus stop improvements (e.g. bus pullouts, curb cuts and ramps near shelters), etc.</t>
    </r>
  </si>
  <si>
    <r>
      <rPr>
        <b/>
        <sz val="11"/>
        <color theme="1"/>
        <rFont val="Calibri"/>
        <family val="2"/>
        <scheme val="minor"/>
      </rPr>
      <t xml:space="preserve">Bicycle and pedestrian improvements </t>
    </r>
    <r>
      <rPr>
        <sz val="11"/>
        <color theme="1"/>
        <rFont val="Calibri"/>
        <family val="2"/>
        <scheme val="minor"/>
      </rPr>
      <t xml:space="preserve">- projects that are located near schools or parks, extend or tie together existing facilities, and create a safer condition for bicyclists and pedestrians typically assumes a higher point value be assigned to this category. </t>
    </r>
  </si>
  <si>
    <r>
      <rPr>
        <b/>
        <sz val="11"/>
        <color theme="1"/>
        <rFont val="Calibri"/>
        <family val="2"/>
        <scheme val="minor"/>
      </rPr>
      <t xml:space="preserve">Environmental impacts </t>
    </r>
    <r>
      <rPr>
        <sz val="11"/>
        <color theme="1"/>
        <rFont val="Calibri"/>
        <family val="2"/>
        <scheme val="minor"/>
      </rPr>
      <t xml:space="preserve">- projects that are perceived to have a limited number of environmental impacts and therefore may experience lower costs and less delays, typically assumes that a higher point value be assigned to this category.  </t>
    </r>
  </si>
  <si>
    <t>Location:</t>
  </si>
  <si>
    <r>
      <t xml:space="preserve">Corridor preservation techniques* </t>
    </r>
    <r>
      <rPr>
        <sz val="11"/>
        <color theme="1"/>
        <rFont val="Calibri"/>
        <family val="2"/>
        <scheme val="minor"/>
      </rPr>
      <t>- typically assumes a higher point value be assigned to this category when corridor preservation techniques such as land acquisition (e.g. purchase of easements, full title purchase), landowner agreements (e.g. annexation agreements, development agreements), land use regulations (e.g. development exactions, setback ordinances), access management consistent with current BMPA Access Management Plan and Roadway Master Plan (e.g. limiting curb cuts, reverse lot frontage) or other relevant  techniques have been implemented.</t>
    </r>
  </si>
  <si>
    <t>Category</t>
  </si>
  <si>
    <t>A) Congestion Relief and System Operations (0-25 points)</t>
  </si>
  <si>
    <t>B) Safety (0-25 points)</t>
  </si>
  <si>
    <t>C) System Preservation (0-20 points)</t>
  </si>
  <si>
    <t>D) Multi-modal and Accessibility (0-10 points)</t>
  </si>
  <si>
    <t>E) Support Economic Vitality (0-10 points)</t>
  </si>
  <si>
    <t>F) Project Feasibility (0-10 points)</t>
  </si>
  <si>
    <t>TOTAL (available 100 points)</t>
  </si>
  <si>
    <t>Basic Intersection Crash Performance</t>
  </si>
  <si>
    <t>Input Analysis Period (in years)</t>
  </si>
  <si>
    <t>Input # Fatal Crashes at Intersection (Not # of Persons)</t>
  </si>
  <si>
    <t>Input # of 'A' Severity Crashes at Intersection</t>
  </si>
  <si>
    <t>Input # of 'B' Severity Crashes at Intersection</t>
  </si>
  <si>
    <t>Input # of 'C' Severity Crashes at Intersection</t>
  </si>
  <si>
    <t>Input # of Property Damage Crashes at Intersection</t>
  </si>
  <si>
    <t>Input Average # of Vehicles Entering Intersection Daily*</t>
  </si>
  <si>
    <t>*Average number of vehicles entering intersection can be calculated by adding ADTs for all of the intersection</t>
  </si>
  <si>
    <t>legs, and then dividing that by 2. This assumes that directional split of the roadway for the average day is 50/50</t>
  </si>
  <si>
    <t>per million entering vehicles</t>
  </si>
  <si>
    <t>crashes per year</t>
  </si>
  <si>
    <t>Crash Rate Score</t>
  </si>
  <si>
    <t>Severity Rate Score</t>
  </si>
  <si>
    <t>Crash Density Score</t>
  </si>
  <si>
    <t>Overall Rate (average 1.33)</t>
  </si>
  <si>
    <t>Score</t>
  </si>
  <si>
    <t>Functional Classification</t>
  </si>
  <si>
    <t>V/C Ratio</t>
  </si>
  <si>
    <t>Two Lanes</t>
  </si>
  <si>
    <t>Three Lanes</t>
  </si>
  <si>
    <t>Four Lanes</t>
  </si>
  <si>
    <t>Five Lanes</t>
  </si>
  <si>
    <t>Minor Arterial</t>
  </si>
  <si>
    <t>Principal Arterial</t>
  </si>
  <si>
    <t>Six Lanes</t>
  </si>
  <si>
    <t>Seven Lanes</t>
  </si>
  <si>
    <t>Freeway</t>
  </si>
  <si>
    <t>Capacity Threshold</t>
  </si>
  <si>
    <t>Collector</t>
  </si>
  <si>
    <t>One Lane</t>
  </si>
  <si>
    <t>Number of Current/Future Lanes</t>
  </si>
  <si>
    <t>Current/Projected Traffic Volume</t>
  </si>
  <si>
    <t>Current/Model Year</t>
  </si>
  <si>
    <t>Segment</t>
  </si>
  <si>
    <t>Roadway</t>
  </si>
  <si>
    <r>
      <t xml:space="preserve">Intersection Crash Rate </t>
    </r>
    <r>
      <rPr>
        <sz val="12"/>
        <color theme="1"/>
        <rFont val="Calibri"/>
        <family val="2"/>
        <scheme val="minor"/>
      </rPr>
      <t>(average 0.65) =</t>
    </r>
  </si>
  <si>
    <r>
      <t>Intersection Severity Rate</t>
    </r>
    <r>
      <rPr>
        <sz val="12"/>
        <color theme="1"/>
        <rFont val="Calibri"/>
        <family val="2"/>
        <scheme val="minor"/>
      </rPr>
      <t xml:space="preserve"> (average 1.00) =</t>
    </r>
  </si>
  <si>
    <r>
      <t>Intersection Crash Density</t>
    </r>
    <r>
      <rPr>
        <sz val="12"/>
        <color theme="1"/>
        <rFont val="Calibri"/>
        <family val="2"/>
        <scheme val="minor"/>
      </rPr>
      <t xml:space="preserve"> (average 5.00) =</t>
    </r>
  </si>
  <si>
    <t>Surface Transporation Program - Urban (STP-U)</t>
  </si>
  <si>
    <t>A) Congestion Relief and System Operations</t>
  </si>
  <si>
    <t>B) Safety</t>
  </si>
  <si>
    <t>C) System Preservation</t>
  </si>
  <si>
    <t>D) Multi-modal and Accessibility</t>
  </si>
  <si>
    <t xml:space="preserve">E) Support Economic Vitality </t>
  </si>
  <si>
    <t>F) Project Feasibility</t>
  </si>
  <si>
    <r>
      <rPr>
        <b/>
        <sz val="11"/>
        <color theme="1"/>
        <rFont val="Calibri"/>
        <family val="2"/>
        <scheme val="minor"/>
      </rPr>
      <t xml:space="preserve">Costs </t>
    </r>
    <r>
      <rPr>
        <sz val="11"/>
        <color theme="1"/>
        <rFont val="Calibri"/>
        <family val="2"/>
        <scheme val="minor"/>
      </rPr>
      <t>- the most recent project cost estimate from the ITD 1150 form will be considered under this criterion.  Typically lower cost projects per mile assumes a higher point value be assigned to this category.</t>
    </r>
  </si>
  <si>
    <t>Project Application and Ranking Process - Roadway Reconstruct/Expansion</t>
  </si>
  <si>
    <t>Rating Worksheet - Roadway Reconstruct/Expansion</t>
  </si>
  <si>
    <t>Pavement Surface Ratings:</t>
  </si>
  <si>
    <t>Source: Pavement Surface Evaluation and Rating (PASER) Asphalt Roads Manual</t>
  </si>
  <si>
    <t>E) Support Economic Vitality</t>
  </si>
  <si>
    <t>Surface Transportation Block Grant Program – Urban (STBG-U)</t>
  </si>
  <si>
    <t>Roadway Reconstruct/Expansion Application Requirements and Criteria</t>
  </si>
  <si>
    <t>Roadway Reconstruct/Expansion Application Deadline:</t>
  </si>
  <si>
    <t>ITD 1150 and 2435 Forms</t>
  </si>
  <si>
    <t xml:space="preserve">Include attachments: </t>
  </si>
  <si>
    <t>Capacity Worksheets used to develop v/c ratios</t>
  </si>
  <si>
    <t>Accident Worksheets used to develop crash, severity, denisty and overall rates</t>
  </si>
  <si>
    <t>Project Cost Summary Sheet</t>
  </si>
  <si>
    <t>ITD 1150  (Rev. 06-17)</t>
  </si>
  <si>
    <t>itd.idaho.gov</t>
  </si>
  <si>
    <t>Round Estimates to Nearest $1,000</t>
  </si>
  <si>
    <t>Key Number</t>
  </si>
  <si>
    <t>Project Number</t>
  </si>
  <si>
    <t>Date</t>
  </si>
  <si>
    <t xml:space="preserve"> </t>
  </si>
  <si>
    <t>Location</t>
  </si>
  <si>
    <t>District</t>
  </si>
  <si>
    <t xml:space="preserve"> Segment Code</t>
  </si>
  <si>
    <t>Begin Mile Post</t>
  </si>
  <si>
    <t>End Mile Post</t>
  </si>
  <si>
    <t>Length in Miles</t>
  </si>
  <si>
    <t>Previous ITD 1150</t>
  </si>
  <si>
    <t>Initial or Revise To</t>
  </si>
  <si>
    <t xml:space="preserve">  1a. Preliminary Engineering (PE)</t>
  </si>
  <si>
    <t xml:space="preserve">  1b. Preliminary Engineering by Consultant (PEC)</t>
  </si>
  <si>
    <t xml:space="preserve">  2.  Right-of-Way:  </t>
  </si>
  <si>
    <t>Number of Parcels</t>
  </si>
  <si>
    <t>Number of Relocations</t>
  </si>
  <si>
    <t xml:space="preserve">  3.  Utility Adjustments:</t>
  </si>
  <si>
    <t xml:space="preserve"> Work</t>
  </si>
  <si>
    <t xml:space="preserve"> Materials</t>
  </si>
  <si>
    <t xml:space="preserve">By State        </t>
  </si>
  <si>
    <t>By Others</t>
  </si>
  <si>
    <t xml:space="preserve">  4.  Earthwork</t>
  </si>
  <si>
    <t xml:space="preserve">  5.  Drainage and Minor Structures</t>
  </si>
  <si>
    <t xml:space="preserve">  6.  Pavement and Base</t>
  </si>
  <si>
    <t xml:space="preserve">  7.  Railroad Crossing:</t>
  </si>
  <si>
    <t xml:space="preserve"> Grade/Separation Structure</t>
  </si>
  <si>
    <t xml:space="preserve"> At-Grade Signals</t>
  </si>
  <si>
    <t>Yes</t>
  </si>
  <si>
    <t>No</t>
  </si>
  <si>
    <t xml:space="preserve">  8.  Bridges/Grade Separation Structures:</t>
  </si>
  <si>
    <t xml:space="preserve">          New Structure</t>
  </si>
  <si>
    <t>Length/Width</t>
  </si>
  <si>
    <t xml:space="preserve">          Location</t>
  </si>
  <si>
    <t xml:space="preserve">          Repair/Widening/Rehabilitation</t>
  </si>
  <si>
    <t xml:space="preserve">  9.  Traffic Items (Delineators, Signing, Channelization, Lighting, and Signals)</t>
  </si>
  <si>
    <t>10.  Temporary Traffic Control (Sign, Pavement Markings, Flagging, and Traffic 
       Separation)</t>
  </si>
  <si>
    <t>11.  Detours</t>
  </si>
  <si>
    <t>12.  Landscaping</t>
  </si>
  <si>
    <t>13.  Mitigation Measures</t>
  </si>
  <si>
    <t>14.  Other Items (Roadside Development, Guardrail, Fencing, Sidewalks, Curb and 
       Gutter, C.S.S. Items)</t>
  </si>
  <si>
    <t>15.  Cost of Constructions (Items 3 through 14)</t>
  </si>
  <si>
    <t>16.  Mobilization</t>
  </si>
  <si>
    <t>% of Item 15</t>
  </si>
  <si>
    <t>17. Construction Engineer and Contingencies</t>
  </si>
  <si>
    <t xml:space="preserve"> % of Items 15 and 16</t>
  </si>
  <si>
    <t>18. Total Construction Cost (15 + 16 + 17)</t>
  </si>
  <si>
    <t>19.  Total Project Cost ( 1 + 2 + 18)</t>
  </si>
  <si>
    <t>20.  Project Cost Per Mile</t>
  </si>
  <si>
    <t>Prepared By:</t>
  </si>
  <si>
    <t>Attachment 1150 Form</t>
  </si>
  <si>
    <t>Any other maps, data, pictures, etc. that enhances the understanding of the project</t>
  </si>
  <si>
    <r>
      <t>Bridges</t>
    </r>
    <r>
      <rPr>
        <sz val="11"/>
        <rFont val="Calibri"/>
        <family val="2"/>
        <scheme val="minor"/>
      </rPr>
      <t xml:space="preserve"> - in order to qualify for bridge funds the project needs to fall into one of three categories. </t>
    </r>
    <r>
      <rPr>
        <i/>
        <sz val="11"/>
        <rFont val="Calibri"/>
        <family val="2"/>
        <scheme val="minor"/>
      </rPr>
      <t>Replacement:</t>
    </r>
    <r>
      <rPr>
        <sz val="11"/>
        <rFont val="Calibri"/>
        <family val="2"/>
        <scheme val="minor"/>
      </rPr>
      <t xml:space="preserve"> Bridge is in poor condition (deck, superstructure, and/or substructure, or culvert.  </t>
    </r>
    <r>
      <rPr>
        <i/>
        <sz val="11"/>
        <rFont val="Calibri"/>
        <family val="2"/>
        <scheme val="minor"/>
      </rPr>
      <t>Rehabilitation:</t>
    </r>
    <r>
      <rPr>
        <sz val="11"/>
        <rFont val="Calibri"/>
        <family val="2"/>
        <scheme val="minor"/>
      </rPr>
      <t xml:space="preserve"> Bridge is in poor or fair condition. </t>
    </r>
    <r>
      <rPr>
        <i/>
        <sz val="11"/>
        <rFont val="Calibri"/>
        <family val="2"/>
        <scheme val="minor"/>
      </rPr>
      <t>Preserve:</t>
    </r>
    <r>
      <rPr>
        <sz val="11"/>
        <rFont val="Calibri"/>
        <family val="2"/>
        <scheme val="minor"/>
      </rPr>
      <t xml:space="preserve"> Bridge is in fair or good condition.   </t>
    </r>
  </si>
  <si>
    <t>Due: Month Day, Year</t>
  </si>
  <si>
    <r>
      <t>Attachment 2435 Form</t>
    </r>
    <r>
      <rPr>
        <sz val="11"/>
        <color theme="10"/>
        <rFont val="Calibri"/>
        <family val="2"/>
        <scheme val="minor"/>
      </rPr>
      <t xml:space="preserve">   </t>
    </r>
    <r>
      <rPr>
        <sz val="11"/>
        <color rgb="FFFF0000"/>
        <rFont val="Calibri"/>
        <family val="2"/>
        <scheme val="minor"/>
      </rPr>
      <t>Click on to go to form</t>
    </r>
  </si>
  <si>
    <r>
      <t xml:space="preserve">Project Name, Location and Brief Description:  </t>
    </r>
    <r>
      <rPr>
        <sz val="11"/>
        <color rgb="FFFF0000"/>
        <rFont val="Calibri"/>
        <family val="2"/>
        <scheme val="minor"/>
      </rPr>
      <t>Provide general details about the project</t>
    </r>
  </si>
  <si>
    <t>1st Street</t>
  </si>
  <si>
    <t>Ammon to 45th E</t>
  </si>
  <si>
    <r>
      <t xml:space="preserve">To what degree is the project expected to improve capacity, not only on the roadway itself but elsewhere in the transportation system? </t>
    </r>
    <r>
      <rPr>
        <sz val="11"/>
        <color rgb="FFFF0000"/>
        <rFont val="Calibri"/>
        <family val="2"/>
        <scheme val="minor"/>
      </rPr>
      <t xml:space="preserve">Explain the improvements in v/c ratio between items current/no-build (1,2) and build (3).  If expected perform capacity worksheet on parallel streets to identify if improvements were realized.  For example when the Sunnyside interchange/widening project was complete 5,000 to 10,000 trips were shifted from 17th Street to Sunnyside Road. </t>
    </r>
  </si>
  <si>
    <r>
      <t>Capacity Worksheet for Roadway Segments</t>
    </r>
    <r>
      <rPr>
        <b/>
        <sz val="11"/>
        <color rgb="FFFF0000"/>
        <rFont val="Calibri"/>
        <family val="2"/>
        <scheme val="minor"/>
      </rPr>
      <t xml:space="preserve"> (Example Current)</t>
    </r>
  </si>
  <si>
    <r>
      <t>Capacity Worksheet for Roadway Segments</t>
    </r>
    <r>
      <rPr>
        <b/>
        <sz val="11"/>
        <color rgb="FFFF0000"/>
        <rFont val="Calibri"/>
        <family val="2"/>
        <scheme val="minor"/>
      </rPr>
      <t xml:space="preserve"> (Example No-build mid-term)</t>
    </r>
  </si>
  <si>
    <r>
      <t>Capacity Worksheet for Roadway Segments</t>
    </r>
    <r>
      <rPr>
        <b/>
        <sz val="11"/>
        <color rgb="FFFF0000"/>
        <rFont val="Calibri"/>
        <family val="2"/>
        <scheme val="minor"/>
      </rPr>
      <t xml:space="preserve"> (Example No-build long-term)</t>
    </r>
  </si>
  <si>
    <r>
      <t>Capacity Worksheet for Roadway Segments</t>
    </r>
    <r>
      <rPr>
        <b/>
        <sz val="11"/>
        <color rgb="FFFF0000"/>
        <rFont val="Calibri"/>
        <family val="2"/>
        <scheme val="minor"/>
      </rPr>
      <t xml:space="preserve"> (Example build mid-term)</t>
    </r>
  </si>
  <si>
    <r>
      <t>Capacity Worksheet for Roadway Segments</t>
    </r>
    <r>
      <rPr>
        <b/>
        <sz val="11"/>
        <color rgb="FFFF0000"/>
        <rFont val="Calibri"/>
        <family val="2"/>
        <scheme val="minor"/>
      </rPr>
      <t xml:space="preserve"> (Example build long-term)</t>
    </r>
  </si>
  <si>
    <t>Contact BMPO if traffic count is older than 5 years and/or the traffic count/projection is not available</t>
  </si>
  <si>
    <r>
      <t xml:space="preserve">1) Current v/c ratio: </t>
    </r>
    <r>
      <rPr>
        <sz val="11"/>
        <color rgb="FFFF0000"/>
        <rFont val="Calibri"/>
        <family val="2"/>
        <scheme val="minor"/>
      </rPr>
      <t xml:space="preserve"> From capacity worksheet - 0.89</t>
    </r>
  </si>
  <si>
    <r>
      <t xml:space="preserve">How congested is the intersection or roadway segment currently and projected to be in the future? </t>
    </r>
    <r>
      <rPr>
        <sz val="11"/>
        <color rgb="FFFF0000"/>
        <rFont val="Calibri"/>
        <family val="2"/>
        <scheme val="minor"/>
      </rPr>
      <t xml:space="preserve"> Explain the results related to the current and projected no-build v/c ratios.  The sponsor may also provide antecdotal evidence, for example the traffic backs up blocking the preceding intersection. </t>
    </r>
  </si>
  <si>
    <r>
      <t xml:space="preserve">What are the primary causes of accidents </t>
    </r>
    <r>
      <rPr>
        <i/>
        <sz val="11"/>
        <color rgb="FFFF0000"/>
        <rFont val="Calibri"/>
        <family val="2"/>
        <scheme val="minor"/>
      </rPr>
      <t>and contributing circumstances</t>
    </r>
    <r>
      <rPr>
        <sz val="11"/>
        <color rgb="FFFF0000"/>
        <rFont val="Calibri"/>
        <family val="2"/>
        <scheme val="minor"/>
      </rPr>
      <t xml:space="preserve"> </t>
    </r>
    <r>
      <rPr>
        <sz val="11"/>
        <color theme="1"/>
        <rFont val="Calibri"/>
        <family val="2"/>
        <scheme val="minor"/>
      </rPr>
      <t xml:space="preserve">from crash reports?  </t>
    </r>
    <r>
      <rPr>
        <sz val="11"/>
        <color rgb="FFFF0000"/>
        <rFont val="Calibri"/>
        <family val="2"/>
        <scheme val="minor"/>
      </rPr>
      <t>Show there is a need for the safety improvements by providing information about the types of accidents e.g. angle, rear end, etc. and why the accident occurred e.g. failure to yield, inattention, obstruction, etc.</t>
    </r>
  </si>
  <si>
    <r>
      <t xml:space="preserve">1) </t>
    </r>
    <r>
      <rPr>
        <sz val="11"/>
        <color rgb="FFFF0000"/>
        <rFont val="Calibri"/>
        <family val="2"/>
        <scheme val="minor"/>
      </rPr>
      <t>Note strategies/treatments that are proposed to be implemented to reduce crash types and severity.</t>
    </r>
  </si>
  <si>
    <t xml:space="preserve">Provide the modification factor used to compute the number of expected crashes after implementing the counter measure at the site.   </t>
  </si>
  <si>
    <r>
      <t>Location:</t>
    </r>
    <r>
      <rPr>
        <b/>
        <sz val="12"/>
        <color rgb="FFFF0000"/>
        <rFont val="Calibri"/>
        <family val="2"/>
        <scheme val="minor"/>
      </rPr>
      <t xml:space="preserve"> 1st Street and Ammon Road </t>
    </r>
  </si>
  <si>
    <r>
      <t xml:space="preserve">Years: </t>
    </r>
    <r>
      <rPr>
        <b/>
        <sz val="12"/>
        <color rgb="FFFF0000"/>
        <rFont val="Calibri"/>
        <family val="2"/>
        <scheme val="minor"/>
      </rPr>
      <t>2013-2017</t>
    </r>
  </si>
  <si>
    <r>
      <t xml:space="preserve">Crash: </t>
    </r>
    <r>
      <rPr>
        <sz val="11"/>
        <color rgb="FFFF0000"/>
        <rFont val="Calibri"/>
        <family val="2"/>
        <scheme val="minor"/>
      </rPr>
      <t>1.15</t>
    </r>
  </si>
  <si>
    <r>
      <t xml:space="preserve">Severity: </t>
    </r>
    <r>
      <rPr>
        <sz val="11"/>
        <color rgb="FFFF0000"/>
        <rFont val="Calibri"/>
        <family val="2"/>
        <scheme val="minor"/>
      </rPr>
      <t>1.64</t>
    </r>
  </si>
  <si>
    <r>
      <t xml:space="preserve">Density: </t>
    </r>
    <r>
      <rPr>
        <sz val="11"/>
        <color rgb="FFFF0000"/>
        <rFont val="Calibri"/>
        <family val="2"/>
        <scheme val="minor"/>
      </rPr>
      <t>9.80</t>
    </r>
  </si>
  <si>
    <r>
      <t xml:space="preserve">Overall: </t>
    </r>
    <r>
      <rPr>
        <sz val="11"/>
        <color rgb="FFFF0000"/>
        <rFont val="Calibri"/>
        <family val="2"/>
        <scheme val="minor"/>
      </rPr>
      <t>3.33</t>
    </r>
  </si>
  <si>
    <r>
      <t>Accident Worksheet</t>
    </r>
    <r>
      <rPr>
        <sz val="11"/>
        <color rgb="FFFF0000"/>
        <rFont val="Calibri"/>
        <family val="2"/>
        <scheme val="minor"/>
      </rPr>
      <t xml:space="preserve">  Click on to go to worksheet</t>
    </r>
  </si>
  <si>
    <r>
      <t xml:space="preserve">What is the current pavement condition? </t>
    </r>
    <r>
      <rPr>
        <sz val="11"/>
        <color rgb="FFFF0000"/>
        <rFont val="Calibri"/>
        <family val="2"/>
        <scheme val="minor"/>
      </rPr>
      <t>Explain the condition of the pavement as related to the pavement surface rating table.</t>
    </r>
  </si>
  <si>
    <r>
      <t>What traffic control devices, if any, will be added or upgraded?</t>
    </r>
    <r>
      <rPr>
        <sz val="11"/>
        <color rgb="FFFF0000"/>
        <rFont val="Calibri"/>
        <family val="2"/>
        <scheme val="minor"/>
      </rPr>
      <t xml:space="preserve"> Explain if the project enhances traffic control devices by: replacing traffic signals that have exceeded their intended service life, implementing new technologies, adding needed signs or markers, etc.  </t>
    </r>
  </si>
  <si>
    <r>
      <t xml:space="preserve">What </t>
    </r>
    <r>
      <rPr>
        <strike/>
        <sz val="11"/>
        <color rgb="FFFF0000"/>
        <rFont val="Calibri"/>
        <family val="2"/>
        <scheme val="minor"/>
      </rPr>
      <t>deficient</t>
    </r>
    <r>
      <rPr>
        <sz val="11"/>
        <color theme="1"/>
        <rFont val="Calibri"/>
        <family val="2"/>
        <scheme val="minor"/>
      </rPr>
      <t xml:space="preserve"> bridges in poor condition, if any, will be replaced (deck, superstructure, and/or substructure  or culvert) as part of this project?  What bridges in fair or poor condition, if any, will be rehabilitated as part of this project?  </t>
    </r>
    <r>
      <rPr>
        <sz val="11"/>
        <color rgb="FFFF0000"/>
        <rFont val="Calibri"/>
        <family val="2"/>
        <scheme val="minor"/>
      </rPr>
      <t>Provide location and bridge condition.  Explain why the bridge is in fair or poor condition.</t>
    </r>
  </si>
  <si>
    <r>
      <t xml:space="preserve">What public transportation improvements, if any, are included in the project?  </t>
    </r>
    <r>
      <rPr>
        <sz val="11"/>
        <color rgb="FFFF0000"/>
        <rFont val="Calibri"/>
        <family val="2"/>
        <scheme val="minor"/>
      </rPr>
      <t>Explain if the project expands or improves public transportation infrastructure by including bus pullouts, curb ramps and sidewalks at or near bus stops, etc.</t>
    </r>
  </si>
  <si>
    <r>
      <t xml:space="preserve">What bicycle and pedestrian improvements, if any, are included in the project? </t>
    </r>
    <r>
      <rPr>
        <sz val="11"/>
        <color rgb="FFFF0000"/>
        <rFont val="Calibri"/>
        <family val="2"/>
        <scheme val="minor"/>
      </rPr>
      <t xml:space="preserve"> Explain if the project expands or improves bicycle and pedestrian infrastructure by including such elements as bicycle lanes, paved shoulders, shared lane markings, sidewalks, paths, pedestrian crossings, etc. </t>
    </r>
  </si>
  <si>
    <t xml:space="preserve">Data Needs: </t>
  </si>
  <si>
    <t>Current/Future Traffic Data - BMPO website &gt; Traffic Counts and Projections &gt; Click here &gt; Click on location</t>
  </si>
  <si>
    <t>Historical Crash Data - WebCARS Office of Highway Safety Crash Analysis Reporting System</t>
  </si>
  <si>
    <r>
      <t xml:space="preserve">What corridor preservation techniques, if any, were implemented in relation to the project? </t>
    </r>
    <r>
      <rPr>
        <sz val="11"/>
        <color rgb="FFFF0000"/>
        <rFont val="Calibri"/>
        <family val="2"/>
        <scheme val="minor"/>
      </rPr>
      <t>Identify coordination efforts with state and regional organizations.  Identify tools used such as adopted maps, policies and financing methods to preserve right-of-way.  Explain how preserving the corridor improves access within the transportation network.</t>
    </r>
  </si>
  <si>
    <r>
      <t xml:space="preserve">Does the project extend an existing roadway or address a gap in the roadway network?  </t>
    </r>
    <r>
      <rPr>
        <sz val="11"/>
        <color rgb="FFFF0000"/>
        <rFont val="Calibri"/>
        <family val="2"/>
        <scheme val="minor"/>
      </rPr>
      <t xml:space="preserve">Explain where and how the roadway network will be better extended or connected by the project.  Explain how the improvements provide an economic benefit to the area. </t>
    </r>
  </si>
  <si>
    <r>
      <t xml:space="preserve">What is the total estimated cost of the project? </t>
    </r>
    <r>
      <rPr>
        <sz val="11"/>
        <color rgb="FFFF0000"/>
        <rFont val="Calibri"/>
        <family val="2"/>
        <scheme val="minor"/>
      </rPr>
      <t xml:space="preserve"> Briefly explain the cost estimates developed and shown in the ITD 1150 form.  Based on the estimated cost identify the benefits of expending limited federal resources on the project.  Note what costs are substantially higher due to using federal-aid compared to state and local resources. </t>
    </r>
  </si>
  <si>
    <r>
      <t xml:space="preserve">What is the estimated cost per mile? </t>
    </r>
    <r>
      <rPr>
        <sz val="11"/>
        <color rgb="FFFF0000"/>
        <rFont val="Calibri"/>
        <family val="2"/>
        <scheme val="minor"/>
      </rPr>
      <t>Note the estimated cost per mile from the ITD 1150 form.  Convey if possible how the project provides important benefits relative to the cost expended per mile.</t>
    </r>
  </si>
  <si>
    <r>
      <t xml:space="preserve">Is the project coordinated with other funding sources? </t>
    </r>
    <r>
      <rPr>
        <sz val="11"/>
        <color rgb="FFFF0000"/>
        <rFont val="Calibri"/>
        <family val="2"/>
        <scheme val="minor"/>
      </rPr>
      <t>Identify additional funding resources that are being used to the advantage of the project and/or funding program for implementation and completion of the project.</t>
    </r>
  </si>
  <si>
    <r>
      <t xml:space="preserve">What potential environmental impacts may require remediation?  </t>
    </r>
    <r>
      <rPr>
        <sz val="11"/>
        <color rgb="FFFF0000"/>
        <rFont val="Calibri"/>
        <family val="2"/>
        <scheme val="minor"/>
      </rPr>
      <t>Using Figure 15 from the BMPO Long Range Transportation Plan and other valuable resources note potential environmental conditions that may be a determint to the surrounding area.  Note what impact this might have on the cost of the project?</t>
    </r>
  </si>
  <si>
    <r>
      <t>Potential Environmental Impacts - BMPO website &gt; Long Range Transportation Plan &gt; 2040 LRTP</t>
    </r>
    <r>
      <rPr>
        <sz val="11"/>
        <color theme="10"/>
        <rFont val="Calibri"/>
        <family val="2"/>
        <scheme val="minor"/>
      </rPr>
      <t xml:space="preserve"> (page 72)</t>
    </r>
  </si>
  <si>
    <r>
      <t>Completed applications must be submitted electronically to bmpo@bmpo.org by</t>
    </r>
    <r>
      <rPr>
        <sz val="11"/>
        <color rgb="FFFF0000"/>
        <rFont val="Calibri"/>
        <family val="2"/>
        <scheme val="minor"/>
      </rPr>
      <t xml:space="preserve">  Time and Date.</t>
    </r>
  </si>
  <si>
    <t>Pavement Rating System (for more information regarding surface rating)  Click on to go to worksheet</t>
  </si>
  <si>
    <t>R. Functional Classifications - BMPO website &gt; Long Range Transportation Plan &gt; 2040 LRTP (pages 8 and 9)</t>
  </si>
  <si>
    <r>
      <t>3) Projected build v/c ratio</t>
    </r>
    <r>
      <rPr>
        <sz val="11"/>
        <color rgb="FFFF0000"/>
        <rFont val="Calibri"/>
        <family val="2"/>
        <scheme val="minor"/>
      </rPr>
      <t>*</t>
    </r>
    <r>
      <rPr>
        <sz val="11"/>
        <color theme="1"/>
        <rFont val="Calibri"/>
        <family val="2"/>
        <scheme val="minor"/>
      </rPr>
      <t xml:space="preserve">: </t>
    </r>
    <r>
      <rPr>
        <sz val="11"/>
        <color rgb="FFFF0000"/>
        <rFont val="Calibri"/>
        <family val="2"/>
        <scheme val="minor"/>
      </rPr>
      <t>From capacity worksheets - 0.84 (2025) and 1.01 (2040)</t>
    </r>
  </si>
  <si>
    <r>
      <t>Transportation system v/c ratios</t>
    </r>
    <r>
      <rPr>
        <sz val="11"/>
        <color rgb="FFFF0000"/>
        <rFont val="Calibri"/>
        <family val="2"/>
        <scheme val="minor"/>
      </rPr>
      <t>*</t>
    </r>
    <r>
      <rPr>
        <sz val="11"/>
        <color theme="1"/>
        <rFont val="Calibri"/>
        <family val="2"/>
        <scheme val="minor"/>
      </rPr>
      <t xml:space="preserve">: </t>
    </r>
    <r>
      <rPr>
        <sz val="11"/>
        <color rgb="FFFF0000"/>
        <rFont val="Calibri"/>
        <family val="2"/>
        <scheme val="minor"/>
      </rPr>
      <t>From capacity worksheets</t>
    </r>
  </si>
  <si>
    <r>
      <t xml:space="preserve">2) Projected no-build v/c ratio: </t>
    </r>
    <r>
      <rPr>
        <sz val="11"/>
        <color rgb="FFFF0000"/>
        <rFont val="Calibri"/>
        <family val="2"/>
        <scheme val="minor"/>
      </rPr>
      <t>From capacity worksheets - 1.08 (2025) and 1.30 (2040)</t>
    </r>
  </si>
  <si>
    <t>Capacity Worksheet  Click on to go to worksheet</t>
  </si>
  <si>
    <t>*may require additional model runs to determine traffic projections under build condtions. Contact BMPO.</t>
  </si>
  <si>
    <r>
      <t>Pavement surface rating:</t>
    </r>
    <r>
      <rPr>
        <sz val="11"/>
        <color rgb="FFFF0000"/>
        <rFont val="Calibri"/>
        <family val="2"/>
        <scheme val="minor"/>
      </rPr>
      <t xml:space="preserve"> TBD</t>
    </r>
  </si>
  <si>
    <r>
      <t>What</t>
    </r>
    <r>
      <rPr>
        <sz val="11"/>
        <rFont val="Calibri"/>
        <family val="2"/>
        <scheme val="minor"/>
      </rPr>
      <t xml:space="preserve"> location(s) e</t>
    </r>
    <r>
      <rPr>
        <sz val="11"/>
        <color theme="1"/>
        <rFont val="Calibri"/>
        <family val="2"/>
        <scheme val="minor"/>
      </rPr>
      <t xml:space="preserve">xist within the project's scope that are considered to have a high degree of accidents?  Why are they deemed to be critical accident locations that need attention?  </t>
    </r>
    <r>
      <rPr>
        <sz val="11"/>
        <color rgb="FFFF0000"/>
        <rFont val="Calibri"/>
        <family val="2"/>
        <scheme val="minor"/>
      </rPr>
      <t xml:space="preserve">Explain the results from the accident location and rates table.  The sponsor may also provide information from existing expertise about safety issues at the project location, for example standing water, skid marks, repeated sign maintenance,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</si>
</sst>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00"/>
  </numFmts>
  <fonts count="33"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1"/>
      <color theme="1"/>
      <name val="Wingdings"/>
      <charset val="2"/>
    </font>
    <font>
      <b/>
      <sz val="1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4"/>
      <name val="Calibri"/>
      <family val="2"/>
      <scheme val="minor"/>
    </font>
    <font>
      <sz val="11"/>
      <color rgb="FFFF0000"/>
      <name val="Calibri"/>
      <family val="2"/>
      <scheme val="minor"/>
    </font>
    <font>
      <b/>
      <sz val="11"/>
      <color rgb="FFFF0000"/>
      <name val="Calibri"/>
      <family val="2"/>
      <scheme val="minor"/>
    </font>
    <font>
      <u/>
      <sz val="11"/>
      <color rgb="FFFF0000"/>
      <name val="Calibri"/>
      <family val="2"/>
      <scheme val="minor"/>
    </font>
    <font>
      <b/>
      <sz val="13"/>
      <color theme="1"/>
      <name val="Calibri"/>
      <family val="2"/>
      <scheme val="minor"/>
    </font>
    <font>
      <b/>
      <sz val="10"/>
      <color rgb="FFFF0000"/>
      <name val="Calibri"/>
      <family val="2"/>
      <scheme val="minor"/>
    </font>
    <font>
      <sz val="10"/>
      <name val="Arial"/>
    </font>
    <font>
      <sz val="8"/>
      <name val="Arial"/>
      <family val="2"/>
    </font>
    <font>
      <sz val="8"/>
      <name val="Arial"/>
    </font>
    <font>
      <b/>
      <sz val="14"/>
      <name val="Arial"/>
      <family val="2"/>
    </font>
    <font>
      <sz val="10"/>
      <name val="Arial"/>
      <family val="2"/>
    </font>
    <font>
      <i/>
      <sz val="11"/>
      <name val="Calibri"/>
      <family val="2"/>
      <scheme val="minor"/>
    </font>
    <font>
      <b/>
      <i/>
      <sz val="12"/>
      <name val="Calibri"/>
      <family val="2"/>
      <scheme val="minor"/>
    </font>
    <font>
      <sz val="11"/>
      <color theme="10"/>
      <name val="Calibri"/>
      <family val="2"/>
      <scheme val="minor"/>
    </font>
    <font>
      <sz val="12"/>
      <color rgb="FFFF0000"/>
      <name val="Calibri"/>
      <family val="2"/>
      <scheme val="minor"/>
    </font>
    <font>
      <sz val="12"/>
      <name val="Calibri"/>
      <family val="2"/>
      <scheme val="minor"/>
    </font>
    <font>
      <i/>
      <sz val="11"/>
      <color rgb="FFFF0000"/>
      <name val="Calibri"/>
      <family val="2"/>
      <scheme val="minor"/>
    </font>
    <font>
      <b/>
      <sz val="12"/>
      <color rgb="FFFF0000"/>
      <name val="Calibri"/>
      <family val="2"/>
      <scheme val="minor"/>
    </font>
    <font>
      <strike/>
      <sz val="11"/>
      <color rgb="FFFF0000"/>
      <name val="Calibri"/>
      <family val="2"/>
      <scheme val="minor"/>
    </font>
    <font>
      <b/>
      <i/>
      <sz val="15"/>
      <name val="Calibri"/>
      <family val="2"/>
      <scheme val="minor"/>
    </font>
    <font>
      <b/>
      <u/>
      <sz val="13"/>
      <color theme="10"/>
      <name val="Calibri"/>
      <family val="2"/>
      <scheme val="minor"/>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18" fillId="0" borderId="0"/>
    <xf numFmtId="44" fontId="18" fillId="0" borderId="0" applyFont="0" applyFill="0" applyBorder="0" applyAlignment="0" applyProtection="0"/>
  </cellStyleXfs>
  <cellXfs count="304">
    <xf numFmtId="0" fontId="0" fillId="0" borderId="0" xfId="0"/>
    <xf numFmtId="0" fontId="1" fillId="0" borderId="0" xfId="0" applyFont="1"/>
    <xf numFmtId="0" fontId="2" fillId="0" borderId="0" xfId="0" applyFont="1"/>
    <xf numFmtId="0" fontId="2" fillId="0" borderId="0" xfId="0" applyFont="1" applyAlignment="1">
      <alignment wrapText="1"/>
    </xf>
    <xf numFmtId="0" fontId="0" fillId="0" borderId="0" xfId="0" applyAlignment="1">
      <alignment horizontal="left"/>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Border="1" applyAlignment="1">
      <alignment horizontal="left" vertical="top" wrapText="1"/>
    </xf>
    <xf numFmtId="0" fontId="0" fillId="0" borderId="1" xfId="0" applyBorder="1" applyAlignment="1"/>
    <xf numFmtId="0" fontId="0" fillId="0" borderId="2" xfId="0" applyBorder="1" applyAlignment="1"/>
    <xf numFmtId="0" fontId="0" fillId="0" borderId="3" xfId="0" applyBorder="1" applyAlignment="1"/>
    <xf numFmtId="0" fontId="0" fillId="0" borderId="0" xfId="0" applyBorder="1"/>
    <xf numFmtId="0" fontId="8" fillId="0" borderId="0" xfId="0" applyFont="1"/>
    <xf numFmtId="1" fontId="0" fillId="0" borderId="0" xfId="0" applyNumberFormat="1"/>
    <xf numFmtId="0" fontId="9" fillId="0" borderId="0" xfId="0" applyFont="1"/>
    <xf numFmtId="0" fontId="10" fillId="0" borderId="0" xfId="0" applyFont="1"/>
    <xf numFmtId="0" fontId="10" fillId="0" borderId="0" xfId="0" applyFont="1" applyAlignment="1">
      <alignment horizontal="center"/>
    </xf>
    <xf numFmtId="1" fontId="10" fillId="0" borderId="0" xfId="0" applyNumberFormat="1" applyFont="1" applyAlignment="1">
      <alignment horizontal="center"/>
    </xf>
    <xf numFmtId="2" fontId="10" fillId="0" borderId="12" xfId="0" applyNumberFormat="1" applyFont="1" applyBorder="1" applyAlignment="1">
      <alignment horizontal="center"/>
    </xf>
    <xf numFmtId="0" fontId="10" fillId="0" borderId="0" xfId="0" applyFont="1" applyFill="1" applyBorder="1"/>
    <xf numFmtId="1" fontId="10" fillId="0" borderId="12" xfId="0" applyNumberFormat="1" applyFont="1" applyBorder="1" applyAlignment="1">
      <alignment horizontal="center"/>
    </xf>
    <xf numFmtId="0" fontId="9" fillId="0" borderId="0" xfId="0" applyFont="1" applyFill="1" applyBorder="1"/>
    <xf numFmtId="2" fontId="9" fillId="0" borderId="12" xfId="0" applyNumberFormat="1" applyFont="1" applyBorder="1" applyAlignment="1">
      <alignment horizontal="center"/>
    </xf>
    <xf numFmtId="0" fontId="11" fillId="0" borderId="0" xfId="1" applyFont="1"/>
    <xf numFmtId="0" fontId="0" fillId="0" borderId="0" xfId="0" applyFont="1"/>
    <xf numFmtId="0" fontId="5" fillId="0" borderId="12" xfId="0" applyFont="1" applyBorder="1" applyAlignment="1">
      <alignment vertical="center"/>
    </xf>
    <xf numFmtId="0" fontId="5" fillId="0" borderId="12" xfId="0"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5" fillId="0" borderId="0" xfId="0" applyFont="1" applyAlignment="1"/>
    <xf numFmtId="0" fontId="2" fillId="0" borderId="0" xfId="0" applyFont="1" applyAlignment="1">
      <alignment horizontal="left" wrapText="1"/>
    </xf>
    <xf numFmtId="0" fontId="0" fillId="0" borderId="0" xfId="0" applyBorder="1" applyAlignment="1">
      <alignment horizontal="left" vertical="top" wrapText="1"/>
    </xf>
    <xf numFmtId="0" fontId="13" fillId="0" borderId="0" xfId="0" applyFont="1"/>
    <xf numFmtId="0" fontId="0" fillId="0" borderId="0" xfId="0" applyAlignment="1">
      <alignment horizontal="left" vertical="center" wrapText="1"/>
    </xf>
    <xf numFmtId="0" fontId="18" fillId="0" borderId="0" xfId="2"/>
    <xf numFmtId="44" fontId="18" fillId="0" borderId="0" xfId="2" applyNumberFormat="1"/>
    <xf numFmtId="0" fontId="18" fillId="0" borderId="0" xfId="2" applyAlignment="1">
      <alignment horizontal="left"/>
    </xf>
    <xf numFmtId="0" fontId="18" fillId="0" borderId="0" xfId="2" applyFont="1" applyBorder="1" applyAlignment="1"/>
    <xf numFmtId="0" fontId="18" fillId="0" borderId="0" xfId="2" applyBorder="1"/>
    <xf numFmtId="0" fontId="18" fillId="0" borderId="0" xfId="2" applyProtection="1"/>
    <xf numFmtId="0" fontId="18" fillId="0" borderId="0" xfId="2" applyAlignment="1">
      <alignment wrapText="1"/>
    </xf>
    <xf numFmtId="0" fontId="18" fillId="0" borderId="34" xfId="2" applyFont="1" applyBorder="1" applyAlignment="1"/>
    <xf numFmtId="0" fontId="18" fillId="0" borderId="8" xfId="2" applyFont="1" applyBorder="1" applyAlignment="1"/>
    <xf numFmtId="0" fontId="18" fillId="0" borderId="9" xfId="2" applyFont="1" applyBorder="1" applyAlignment="1"/>
    <xf numFmtId="0" fontId="18" fillId="0" borderId="20" xfId="2" applyFont="1" applyBorder="1" applyAlignment="1"/>
    <xf numFmtId="0" fontId="18" fillId="0" borderId="2" xfId="2" applyFont="1" applyBorder="1" applyAlignment="1"/>
    <xf numFmtId="0" fontId="18" fillId="0" borderId="2" xfId="2" applyFont="1" applyBorder="1" applyAlignment="1" applyProtection="1"/>
    <xf numFmtId="0" fontId="18" fillId="0" borderId="2" xfId="2" applyFont="1" applyBorder="1" applyAlignment="1" applyProtection="1">
      <alignment horizontal="left"/>
    </xf>
    <xf numFmtId="0" fontId="18" fillId="0" borderId="8" xfId="2" applyFont="1" applyBorder="1" applyAlignment="1" applyProtection="1"/>
    <xf numFmtId="0" fontId="18" fillId="0" borderId="3" xfId="2" applyFont="1" applyBorder="1" applyAlignment="1" applyProtection="1"/>
    <xf numFmtId="0" fontId="18" fillId="0" borderId="37" xfId="2" applyFont="1" applyBorder="1" applyAlignment="1"/>
    <xf numFmtId="0" fontId="18" fillId="0" borderId="18" xfId="2" applyFont="1" applyBorder="1" applyAlignment="1">
      <alignment horizontal="left"/>
    </xf>
    <xf numFmtId="0" fontId="18" fillId="0" borderId="5" xfId="2" applyFont="1" applyBorder="1" applyAlignment="1" applyProtection="1"/>
    <xf numFmtId="0" fontId="18" fillId="0" borderId="0" xfId="2" applyBorder="1" applyProtection="1"/>
    <xf numFmtId="0" fontId="18" fillId="0" borderId="5" xfId="2" applyFont="1" applyBorder="1" applyAlignment="1"/>
    <xf numFmtId="0" fontId="18" fillId="0" borderId="37" xfId="2" applyFont="1" applyBorder="1" applyAlignment="1" applyProtection="1"/>
    <xf numFmtId="0" fontId="18" fillId="0" borderId="0" xfId="2" applyFont="1" applyBorder="1" applyAlignment="1" applyProtection="1"/>
    <xf numFmtId="0" fontId="18" fillId="0" borderId="0" xfId="2" applyBorder="1" applyAlignment="1" applyProtection="1">
      <alignment horizontal="left"/>
    </xf>
    <xf numFmtId="0" fontId="18" fillId="0" borderId="11" xfId="2" applyFont="1" applyBorder="1" applyAlignment="1"/>
    <xf numFmtId="164" fontId="18" fillId="0" borderId="0" xfId="2" applyNumberFormat="1"/>
    <xf numFmtId="0" fontId="18" fillId="0" borderId="39" xfId="2" applyBorder="1"/>
    <xf numFmtId="0" fontId="18" fillId="0" borderId="8" xfId="2" applyBorder="1"/>
    <xf numFmtId="0" fontId="18" fillId="0" borderId="8" xfId="2" applyBorder="1" applyAlignment="1">
      <alignment horizontal="left"/>
    </xf>
    <xf numFmtId="0" fontId="18" fillId="0" borderId="9" xfId="2" applyBorder="1"/>
    <xf numFmtId="0" fontId="18" fillId="0" borderId="38" xfId="2" applyBorder="1"/>
    <xf numFmtId="0" fontId="18" fillId="0" borderId="0" xfId="2" applyBorder="1" applyAlignment="1" applyProtection="1"/>
    <xf numFmtId="0" fontId="18" fillId="0" borderId="0" xfId="2" applyBorder="1" applyAlignment="1">
      <alignment horizontal="left"/>
    </xf>
    <xf numFmtId="0" fontId="18" fillId="0" borderId="34" xfId="2" applyFont="1" applyBorder="1" applyAlignment="1">
      <alignment horizontal="left"/>
    </xf>
    <xf numFmtId="0" fontId="18" fillId="0" borderId="8" xfId="2" applyFont="1" applyBorder="1" applyAlignment="1">
      <alignment horizontal="left"/>
    </xf>
    <xf numFmtId="0" fontId="18" fillId="0" borderId="9" xfId="2" applyFont="1" applyBorder="1" applyAlignment="1">
      <alignment horizontal="left"/>
    </xf>
    <xf numFmtId="0" fontId="18" fillId="0" borderId="34" xfId="2" applyFont="1" applyBorder="1" applyAlignment="1">
      <alignment horizontal="center"/>
    </xf>
    <xf numFmtId="0" fontId="18" fillId="0" borderId="8" xfId="2" applyFont="1" applyBorder="1" applyAlignment="1">
      <alignment horizontal="center"/>
    </xf>
    <xf numFmtId="0" fontId="18" fillId="0" borderId="0" xfId="2" applyFont="1" applyBorder="1" applyAlignment="1" applyProtection="1">
      <alignment horizontal="left"/>
    </xf>
    <xf numFmtId="0" fontId="18" fillId="0" borderId="5" xfId="2" applyFont="1" applyBorder="1" applyAlignment="1">
      <alignment horizontal="left"/>
    </xf>
    <xf numFmtId="0" fontId="18" fillId="0" borderId="5" xfId="2" applyFont="1" applyBorder="1" applyAlignment="1" applyProtection="1">
      <alignment horizontal="left"/>
    </xf>
    <xf numFmtId="0" fontId="18" fillId="0" borderId="2" xfId="2" applyFont="1" applyBorder="1" applyAlignment="1">
      <alignment horizontal="left"/>
    </xf>
    <xf numFmtId="0" fontId="26" fillId="0" borderId="0" xfId="0" applyFont="1" applyAlignment="1">
      <alignment horizontal="center"/>
    </xf>
    <xf numFmtId="0" fontId="26" fillId="0" borderId="0" xfId="0" applyFont="1" applyAlignment="1">
      <alignment horizontal="center" vertical="center"/>
    </xf>
    <xf numFmtId="0" fontId="26" fillId="0" borderId="0" xfId="0" applyNumberFormat="1" applyFont="1" applyAlignment="1" applyProtection="1">
      <alignment horizontal="center" vertical="center"/>
    </xf>
    <xf numFmtId="2" fontId="26" fillId="0" borderId="0" xfId="0" applyNumberFormat="1" applyFont="1" applyAlignment="1">
      <alignment horizontal="center" vertical="center"/>
    </xf>
    <xf numFmtId="0" fontId="27" fillId="0" borderId="0" xfId="0" applyFont="1" applyAlignment="1">
      <alignment horizontal="center"/>
    </xf>
    <xf numFmtId="0" fontId="26" fillId="0" borderId="0" xfId="0" applyFont="1"/>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xf>
    <xf numFmtId="0" fontId="26" fillId="0" borderId="12" xfId="0" applyFont="1" applyBorder="1" applyAlignment="1">
      <alignment horizontal="center"/>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Border="1" applyAlignment="1">
      <alignment horizontal="left"/>
    </xf>
    <xf numFmtId="0" fontId="4" fillId="0" borderId="0" xfId="0" applyFont="1"/>
    <xf numFmtId="0" fontId="3" fillId="0" borderId="0" xfId="1" applyAlignment="1">
      <alignment horizontal="left" vertical="center"/>
    </xf>
    <xf numFmtId="0" fontId="0" fillId="0" borderId="0" xfId="0" applyAlignment="1">
      <alignment horizontal="left"/>
    </xf>
    <xf numFmtId="0" fontId="24" fillId="0" borderId="0" xfId="0" applyFont="1" applyAlignment="1">
      <alignment horizontal="left" vertical="center"/>
    </xf>
    <xf numFmtId="0" fontId="0" fillId="0" borderId="0" xfId="0" applyAlignment="1">
      <alignment horizontal="left" vertical="center" wrapText="1"/>
    </xf>
    <xf numFmtId="0" fontId="15" fillId="0" borderId="0" xfId="1" quotePrefix="1" applyFont="1" applyAlignment="1">
      <alignment horizontal="left"/>
    </xf>
    <xf numFmtId="0" fontId="0" fillId="0" borderId="0" xfId="0" applyAlignment="1">
      <alignment horizontal="left" vertical="center"/>
    </xf>
    <xf numFmtId="0" fontId="3" fillId="0" borderId="0" xfId="1" applyFont="1" applyAlignment="1">
      <alignment horizontal="left" vertical="center"/>
    </xf>
    <xf numFmtId="0" fontId="32" fillId="0" borderId="0" xfId="1" applyFont="1" applyFill="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xf>
    <xf numFmtId="0" fontId="3" fillId="0" borderId="0" xfId="1" quotePrefix="1"/>
    <xf numFmtId="0" fontId="32" fillId="0" borderId="0" xfId="1" applyFont="1" applyAlignment="1">
      <alignment horizontal="left"/>
    </xf>
    <xf numFmtId="0" fontId="7" fillId="0" borderId="0" xfId="0" applyFont="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top" wrapText="1"/>
    </xf>
    <xf numFmtId="0" fontId="0" fillId="0" borderId="0" xfId="0" applyFont="1" applyAlignment="1">
      <alignment horizontal="left" vertical="top" wrapText="1"/>
    </xf>
    <xf numFmtId="0" fontId="32" fillId="0" borderId="0" xfId="1" applyFont="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31" fillId="0" borderId="0" xfId="0" applyFont="1" applyAlignment="1">
      <alignment horizontal="left" vertical="center"/>
    </xf>
    <xf numFmtId="0" fontId="2" fillId="0" borderId="0" xfId="0" applyFont="1" applyAlignment="1">
      <alignment horizontal="left" wrapText="1"/>
    </xf>
    <xf numFmtId="0" fontId="3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2" fillId="0" borderId="0" xfId="0" applyFont="1" applyAlignment="1">
      <alignment horizontal="left" vertical="top" wrapText="1"/>
    </xf>
    <xf numFmtId="0" fontId="0" fillId="0" borderId="7"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0" fillId="0" borderId="4" xfId="0" applyBorder="1" applyAlignment="1">
      <alignment horizontal="left"/>
    </xf>
    <xf numFmtId="0" fontId="0" fillId="0" borderId="0" xfId="0" applyAlignment="1">
      <alignment horizontal="left"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0" borderId="0" xfId="0" applyFont="1" applyAlignment="1">
      <alignment horizontal="center" vertical="center"/>
    </xf>
    <xf numFmtId="0" fontId="12" fillId="0" borderId="0" xfId="0" applyFont="1" applyAlignment="1">
      <alignment horizontal="center" vertical="center"/>
    </xf>
    <xf numFmtId="0" fontId="32" fillId="0" borderId="0" xfId="1" applyFont="1" applyFill="1" applyAlignment="1">
      <alignment horizontal="lef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17" fillId="0" borderId="0" xfId="0" applyFont="1" applyAlignment="1">
      <alignment horizontal="center" vertical="center"/>
    </xf>
    <xf numFmtId="0" fontId="13" fillId="0" borderId="0" xfId="0" applyFont="1" applyBorder="1" applyAlignment="1">
      <alignment horizontal="left"/>
    </xf>
    <xf numFmtId="0" fontId="3" fillId="0" borderId="0" xfId="1" quotePrefix="1" applyAlignment="1">
      <alignment horizontal="left"/>
    </xf>
    <xf numFmtId="0" fontId="16" fillId="0" borderId="0" xfId="0" applyFont="1" applyAlignment="1">
      <alignment horizontal="left"/>
    </xf>
    <xf numFmtId="0" fontId="0" fillId="0" borderId="7" xfId="0" applyBorder="1" applyAlignment="1">
      <alignment horizontal="left"/>
    </xf>
    <xf numFmtId="49" fontId="18" fillId="0" borderId="18" xfId="2" applyNumberFormat="1" applyFont="1" applyBorder="1" applyAlignment="1" applyProtection="1">
      <alignment horizontal="left"/>
      <protection locked="0"/>
    </xf>
    <xf numFmtId="49" fontId="18" fillId="0" borderId="5" xfId="2" applyNumberFormat="1" applyFont="1" applyBorder="1" applyAlignment="1" applyProtection="1">
      <alignment horizontal="left"/>
      <protection locked="0"/>
    </xf>
    <xf numFmtId="49" fontId="18" fillId="0" borderId="6" xfId="2" applyNumberFormat="1" applyFont="1" applyBorder="1" applyAlignment="1" applyProtection="1">
      <alignment horizontal="left"/>
      <protection locked="0"/>
    </xf>
    <xf numFmtId="0" fontId="18" fillId="0" borderId="4" xfId="2" applyFont="1" applyBorder="1" applyAlignment="1" applyProtection="1">
      <alignment horizontal="left"/>
      <protection locked="0"/>
    </xf>
    <xf numFmtId="0" fontId="18" fillId="0" borderId="5" xfId="2" applyFont="1" applyBorder="1" applyAlignment="1" applyProtection="1">
      <alignment horizontal="left"/>
      <protection locked="0"/>
    </xf>
    <xf numFmtId="0" fontId="18" fillId="0" borderId="6" xfId="2" applyFont="1" applyBorder="1" applyAlignment="1" applyProtection="1">
      <alignment horizontal="left"/>
      <protection locked="0"/>
    </xf>
    <xf numFmtId="0" fontId="18" fillId="0" borderId="19" xfId="2" applyFont="1" applyBorder="1" applyAlignment="1" applyProtection="1">
      <alignment horizontal="left"/>
      <protection locked="0"/>
    </xf>
    <xf numFmtId="0" fontId="20" fillId="0" borderId="20" xfId="2" applyFont="1" applyBorder="1" applyAlignment="1">
      <alignment horizontal="left"/>
    </xf>
    <xf numFmtId="0" fontId="20" fillId="0" borderId="2" xfId="2" applyFont="1" applyBorder="1" applyAlignment="1">
      <alignment horizontal="left"/>
    </xf>
    <xf numFmtId="0" fontId="20" fillId="0" borderId="3" xfId="2" applyFont="1" applyBorder="1" applyAlignment="1">
      <alignment horizontal="left"/>
    </xf>
    <xf numFmtId="0" fontId="20" fillId="0" borderId="1" xfId="2" applyFont="1" applyBorder="1" applyAlignment="1">
      <alignment horizontal="left"/>
    </xf>
    <xf numFmtId="0" fontId="20" fillId="0" borderId="21" xfId="2" applyFont="1" applyBorder="1" applyAlignment="1">
      <alignment horizontal="left"/>
    </xf>
    <xf numFmtId="0" fontId="18" fillId="0" borderId="18" xfId="2" applyFont="1" applyBorder="1" applyAlignment="1" applyProtection="1">
      <alignment horizontal="left"/>
      <protection locked="0"/>
    </xf>
    <xf numFmtId="0" fontId="19" fillId="0" borderId="0" xfId="2" applyFont="1" applyAlignment="1">
      <alignment horizontal="center"/>
    </xf>
    <xf numFmtId="0" fontId="20" fillId="0" borderId="0" xfId="2" applyFont="1" applyAlignment="1">
      <alignment horizontal="center"/>
    </xf>
    <xf numFmtId="0" fontId="21" fillId="0" borderId="0" xfId="2" applyFont="1" applyAlignment="1">
      <alignment horizontal="center"/>
    </xf>
    <xf numFmtId="0" fontId="19" fillId="0" borderId="0" xfId="2" applyFont="1" applyAlignment="1"/>
    <xf numFmtId="0" fontId="19" fillId="0" borderId="0" xfId="2" applyFont="1" applyAlignment="1">
      <alignment vertical="top"/>
    </xf>
    <xf numFmtId="0" fontId="18" fillId="0" borderId="0" xfId="2" applyAlignment="1">
      <alignment vertical="top"/>
    </xf>
    <xf numFmtId="0" fontId="20" fillId="0" borderId="13" xfId="2" applyFont="1" applyBorder="1" applyAlignment="1">
      <alignment horizontal="left"/>
    </xf>
    <xf numFmtId="0" fontId="20" fillId="0" borderId="14" xfId="2" applyFont="1" applyBorder="1" applyAlignment="1">
      <alignment horizontal="left"/>
    </xf>
    <xf numFmtId="0" fontId="20" fillId="0" borderId="15" xfId="2" applyFont="1" applyBorder="1" applyAlignment="1">
      <alignment horizontal="left"/>
    </xf>
    <xf numFmtId="0" fontId="20" fillId="0" borderId="16" xfId="2" applyFont="1" applyBorder="1" applyAlignment="1">
      <alignment horizontal="left"/>
    </xf>
    <xf numFmtId="0" fontId="20" fillId="0" borderId="17" xfId="2" applyFont="1" applyBorder="1" applyAlignment="1">
      <alignment horizontal="left"/>
    </xf>
    <xf numFmtId="0" fontId="18" fillId="0" borderId="27" xfId="2" applyBorder="1" applyAlignment="1">
      <alignment horizontal="center"/>
    </xf>
    <xf numFmtId="0" fontId="18" fillId="0" borderId="28" xfId="2" applyFont="1" applyBorder="1" applyAlignment="1">
      <alignment horizontal="left"/>
    </xf>
    <xf numFmtId="0" fontId="18" fillId="0" borderId="29" xfId="2" applyFont="1" applyBorder="1" applyAlignment="1">
      <alignment horizontal="left"/>
    </xf>
    <xf numFmtId="0" fontId="18" fillId="0" borderId="30" xfId="2" applyFont="1" applyBorder="1" applyAlignment="1"/>
    <xf numFmtId="0" fontId="18" fillId="0" borderId="29" xfId="2" applyFont="1" applyBorder="1" applyAlignment="1"/>
    <xf numFmtId="0" fontId="18" fillId="0" borderId="31" xfId="2" applyFont="1" applyBorder="1" applyAlignment="1"/>
    <xf numFmtId="0" fontId="18" fillId="0" borderId="32" xfId="2" applyFont="1" applyBorder="1" applyAlignment="1">
      <alignment horizontal="center"/>
    </xf>
    <xf numFmtId="0" fontId="18" fillId="0" borderId="33" xfId="2" applyFont="1" applyBorder="1" applyAlignment="1">
      <alignment horizontal="center"/>
    </xf>
    <xf numFmtId="0" fontId="22" fillId="0" borderId="34" xfId="2" applyFont="1" applyBorder="1" applyAlignment="1">
      <alignment horizontal="left"/>
    </xf>
    <xf numFmtId="0" fontId="18" fillId="0" borderId="8" xfId="2" applyFont="1" applyBorder="1" applyAlignment="1">
      <alignment horizontal="left"/>
    </xf>
    <xf numFmtId="5" fontId="18" fillId="0" borderId="12" xfId="3" applyNumberFormat="1" applyFont="1" applyFill="1" applyBorder="1" applyAlignment="1" applyProtection="1">
      <alignment horizontal="left"/>
      <protection locked="0"/>
    </xf>
    <xf numFmtId="5" fontId="18" fillId="0" borderId="12" xfId="2" applyNumberFormat="1" applyFill="1" applyBorder="1" applyAlignment="1" applyProtection="1">
      <alignment horizontal="left"/>
      <protection locked="0"/>
    </xf>
    <xf numFmtId="5" fontId="18" fillId="0" borderId="35" xfId="2" applyNumberFormat="1" applyFill="1" applyBorder="1" applyAlignment="1" applyProtection="1">
      <alignment horizontal="left"/>
      <protection locked="0"/>
    </xf>
    <xf numFmtId="0" fontId="18" fillId="0" borderId="22" xfId="2" applyFont="1" applyBorder="1" applyAlignment="1" applyProtection="1">
      <alignment horizontal="left"/>
      <protection locked="0"/>
    </xf>
    <xf numFmtId="0" fontId="18" fillId="0" borderId="23" xfId="2" applyFont="1" applyBorder="1" applyAlignment="1" applyProtection="1">
      <alignment horizontal="left"/>
      <protection locked="0"/>
    </xf>
    <xf numFmtId="0" fontId="18" fillId="0" borderId="24" xfId="2" applyFont="1" applyBorder="1" applyAlignment="1" applyProtection="1">
      <alignment horizontal="left"/>
      <protection locked="0"/>
    </xf>
    <xf numFmtId="0" fontId="18" fillId="0" borderId="25" xfId="2" applyFont="1" applyBorder="1" applyAlignment="1" applyProtection="1">
      <alignment horizontal="left"/>
      <protection locked="0"/>
    </xf>
    <xf numFmtId="0" fontId="18" fillId="0" borderId="26" xfId="2" applyFont="1" applyBorder="1" applyAlignment="1" applyProtection="1">
      <alignment horizontal="left"/>
      <protection locked="0"/>
    </xf>
    <xf numFmtId="0" fontId="18" fillId="0" borderId="34" xfId="2" applyFont="1" applyBorder="1" applyAlignment="1">
      <alignment horizontal="left"/>
    </xf>
    <xf numFmtId="0" fontId="18" fillId="0" borderId="9" xfId="2" applyFont="1" applyBorder="1" applyAlignment="1">
      <alignment horizontal="left"/>
    </xf>
    <xf numFmtId="0" fontId="22" fillId="0" borderId="8" xfId="2" applyFont="1" applyBorder="1" applyAlignment="1">
      <alignment horizontal="left"/>
    </xf>
    <xf numFmtId="0" fontId="22" fillId="0" borderId="9" xfId="2" applyFont="1" applyBorder="1" applyAlignment="1">
      <alignment horizontal="left"/>
    </xf>
    <xf numFmtId="5" fontId="18" fillId="0" borderId="7" xfId="3" applyNumberFormat="1" applyFont="1" applyFill="1" applyBorder="1" applyAlignment="1" applyProtection="1">
      <alignment horizontal="left"/>
      <protection locked="0"/>
    </xf>
    <xf numFmtId="5" fontId="18" fillId="0" borderId="8" xfId="3" applyNumberFormat="1" applyFont="1" applyFill="1" applyBorder="1" applyAlignment="1" applyProtection="1">
      <alignment horizontal="left"/>
      <protection locked="0"/>
    </xf>
    <xf numFmtId="5" fontId="18" fillId="0" borderId="9" xfId="3" applyNumberFormat="1" applyFont="1" applyFill="1" applyBorder="1" applyAlignment="1" applyProtection="1">
      <alignment horizontal="left"/>
      <protection locked="0"/>
    </xf>
    <xf numFmtId="5" fontId="18" fillId="0" borderId="36" xfId="3" applyNumberFormat="1" applyFont="1" applyFill="1" applyBorder="1" applyAlignment="1" applyProtection="1">
      <alignment horizontal="left"/>
      <protection locked="0"/>
    </xf>
    <xf numFmtId="0" fontId="18" fillId="0" borderId="8" xfId="2" applyFont="1" applyBorder="1" applyAlignment="1" applyProtection="1">
      <alignment horizontal="left"/>
      <protection locked="0"/>
    </xf>
    <xf numFmtId="0" fontId="18" fillId="0" borderId="0" xfId="2" applyFont="1" applyBorder="1" applyAlignment="1">
      <alignment horizontal="left"/>
    </xf>
    <xf numFmtId="5" fontId="18" fillId="0" borderId="1" xfId="2" applyNumberFormat="1" applyFont="1" applyFill="1" applyBorder="1" applyAlignment="1">
      <alignment horizontal="center"/>
    </xf>
    <xf numFmtId="5" fontId="18" fillId="0" borderId="2" xfId="2" applyNumberFormat="1" applyFont="1" applyFill="1" applyBorder="1" applyAlignment="1">
      <alignment horizontal="center"/>
    </xf>
    <xf numFmtId="5" fontId="18" fillId="0" borderId="21" xfId="2" applyNumberFormat="1" applyFont="1" applyFill="1" applyBorder="1" applyAlignment="1">
      <alignment horizontal="center"/>
    </xf>
    <xf numFmtId="5" fontId="18" fillId="0" borderId="10" xfId="2" applyNumberFormat="1" applyFont="1" applyFill="1" applyBorder="1" applyAlignment="1">
      <alignment horizontal="center"/>
    </xf>
    <xf numFmtId="5" fontId="18" fillId="0" borderId="0" xfId="2" applyNumberFormat="1" applyFont="1" applyFill="1" applyBorder="1" applyAlignment="1">
      <alignment horizontal="center"/>
    </xf>
    <xf numFmtId="5" fontId="18" fillId="0" borderId="38" xfId="2" applyNumberFormat="1" applyFont="1" applyFill="1" applyBorder="1" applyAlignment="1">
      <alignment horizontal="center"/>
    </xf>
    <xf numFmtId="5" fontId="18" fillId="0" borderId="4" xfId="2" applyNumberFormat="1" applyFont="1" applyFill="1" applyBorder="1" applyAlignment="1">
      <alignment horizontal="center"/>
    </xf>
    <xf numFmtId="5" fontId="18" fillId="0" borderId="5" xfId="2" applyNumberFormat="1" applyFont="1" applyFill="1" applyBorder="1" applyAlignment="1">
      <alignment horizontal="center"/>
    </xf>
    <xf numFmtId="5" fontId="18" fillId="0" borderId="19" xfId="2" applyNumberFormat="1" applyFont="1" applyFill="1" applyBorder="1" applyAlignment="1">
      <alignment horizontal="center"/>
    </xf>
    <xf numFmtId="0" fontId="18" fillId="0" borderId="5" xfId="2" applyFont="1" applyBorder="1" applyAlignment="1">
      <alignment horizontal="left"/>
    </xf>
    <xf numFmtId="0" fontId="18" fillId="0" borderId="5" xfId="2" applyFont="1" applyBorder="1" applyAlignment="1" applyProtection="1">
      <alignment horizontal="left"/>
    </xf>
    <xf numFmtId="0" fontId="18" fillId="0" borderId="20" xfId="2" applyFont="1" applyBorder="1" applyAlignment="1">
      <alignment horizontal="left"/>
    </xf>
    <xf numFmtId="0" fontId="18" fillId="0" borderId="2" xfId="2" applyFont="1" applyBorder="1" applyAlignment="1">
      <alignment horizontal="left"/>
    </xf>
    <xf numFmtId="0" fontId="18" fillId="0" borderId="3" xfId="2" applyFont="1" applyBorder="1" applyAlignment="1">
      <alignment horizontal="left"/>
    </xf>
    <xf numFmtId="5" fontId="18" fillId="0" borderId="35" xfId="3" applyNumberFormat="1" applyFont="1" applyFill="1" applyBorder="1" applyAlignment="1" applyProtection="1">
      <alignment horizontal="left"/>
      <protection locked="0"/>
    </xf>
    <xf numFmtId="0" fontId="18" fillId="0" borderId="2" xfId="2" applyBorder="1" applyAlignment="1">
      <alignment horizontal="center"/>
    </xf>
    <xf numFmtId="49" fontId="18" fillId="0" borderId="8" xfId="2" applyNumberFormat="1" applyBorder="1" applyProtection="1">
      <protection locked="0"/>
    </xf>
    <xf numFmtId="164" fontId="18" fillId="0" borderId="12" xfId="3" applyNumberFormat="1" applyFont="1" applyFill="1" applyBorder="1" applyAlignment="1" applyProtection="1">
      <alignment horizontal="left"/>
      <protection locked="0"/>
    </xf>
    <xf numFmtId="164" fontId="18" fillId="0" borderId="35" xfId="3" applyNumberFormat="1" applyFont="1" applyFill="1" applyBorder="1" applyAlignment="1" applyProtection="1">
      <alignment horizontal="left"/>
      <protection locked="0"/>
    </xf>
    <xf numFmtId="0" fontId="18" fillId="0" borderId="37" xfId="2" applyFont="1" applyBorder="1" applyAlignment="1">
      <alignment horizontal="left"/>
    </xf>
    <xf numFmtId="5" fontId="18" fillId="0" borderId="7" xfId="2" applyNumberFormat="1" applyFont="1" applyFill="1" applyBorder="1" applyAlignment="1">
      <alignment horizontal="center"/>
    </xf>
    <xf numFmtId="5" fontId="18" fillId="0" borderId="8" xfId="2" applyNumberFormat="1" applyFont="1" applyFill="1" applyBorder="1" applyAlignment="1">
      <alignment horizontal="center"/>
    </xf>
    <xf numFmtId="5" fontId="18" fillId="0" borderId="36" xfId="2" applyNumberFormat="1" applyFont="1" applyFill="1" applyBorder="1" applyAlignment="1">
      <alignment horizontal="center"/>
    </xf>
    <xf numFmtId="0" fontId="18" fillId="0" borderId="0" xfId="2" applyFont="1" applyBorder="1" applyAlignment="1">
      <alignment horizontal="center"/>
    </xf>
    <xf numFmtId="49" fontId="18" fillId="0" borderId="5" xfId="2" applyNumberFormat="1" applyFont="1" applyBorder="1" applyAlignment="1" applyProtection="1">
      <protection locked="0"/>
    </xf>
    <xf numFmtId="164" fontId="18" fillId="0" borderId="7" xfId="2" applyNumberFormat="1" applyFont="1" applyFill="1" applyBorder="1" applyAlignment="1" applyProtection="1">
      <alignment horizontal="left"/>
      <protection locked="0"/>
    </xf>
    <xf numFmtId="164" fontId="18" fillId="0" borderId="8" xfId="2" applyNumberFormat="1" applyFont="1" applyFill="1" applyBorder="1" applyAlignment="1" applyProtection="1">
      <alignment horizontal="left"/>
      <protection locked="0"/>
    </xf>
    <xf numFmtId="164" fontId="18" fillId="0" borderId="7" xfId="3" applyNumberFormat="1" applyFont="1" applyFill="1" applyBorder="1" applyAlignment="1" applyProtection="1">
      <alignment horizontal="left"/>
      <protection locked="0"/>
    </xf>
    <xf numFmtId="164" fontId="18" fillId="0" borderId="8" xfId="3" applyNumberFormat="1" applyFont="1" applyFill="1" applyBorder="1" applyAlignment="1" applyProtection="1">
      <alignment horizontal="left"/>
      <protection locked="0"/>
    </xf>
    <xf numFmtId="164" fontId="18" fillId="0" borderId="36" xfId="3" applyNumberFormat="1" applyFont="1" applyFill="1" applyBorder="1" applyAlignment="1" applyProtection="1">
      <alignment horizontal="left"/>
      <protection locked="0"/>
    </xf>
    <xf numFmtId="0" fontId="18" fillId="0" borderId="37" xfId="2" applyFont="1" applyBorder="1" applyAlignment="1" applyProtection="1">
      <alignment horizontal="left"/>
    </xf>
    <xf numFmtId="0" fontId="18" fillId="0" borderId="0" xfId="2" applyFont="1" applyBorder="1" applyAlignment="1" applyProtection="1">
      <alignment horizontal="left"/>
    </xf>
    <xf numFmtId="5" fontId="18" fillId="0" borderId="1" xfId="2" applyNumberFormat="1" applyFont="1" applyFill="1" applyBorder="1" applyAlignment="1">
      <alignment horizontal="left"/>
    </xf>
    <xf numFmtId="5" fontId="18" fillId="0" borderId="2" xfId="2" applyNumberFormat="1" applyFont="1" applyFill="1" applyBorder="1" applyAlignment="1">
      <alignment horizontal="left"/>
    </xf>
    <xf numFmtId="5" fontId="18" fillId="0" borderId="21" xfId="2" applyNumberFormat="1" applyFont="1" applyFill="1" applyBorder="1" applyAlignment="1">
      <alignment horizontal="left"/>
    </xf>
    <xf numFmtId="0" fontId="18" fillId="0" borderId="34" xfId="2" applyFont="1" applyBorder="1" applyAlignment="1">
      <alignment horizontal="left" wrapText="1"/>
    </xf>
    <xf numFmtId="0" fontId="18" fillId="0" borderId="8" xfId="2" applyFont="1" applyBorder="1" applyAlignment="1">
      <alignment horizontal="left" wrapText="1"/>
    </xf>
    <xf numFmtId="0" fontId="18" fillId="0" borderId="9" xfId="2" applyFont="1" applyBorder="1" applyAlignment="1">
      <alignment horizontal="left" wrapText="1"/>
    </xf>
    <xf numFmtId="5" fontId="22" fillId="0" borderId="12" xfId="3" applyNumberFormat="1" applyFont="1" applyFill="1" applyBorder="1" applyAlignment="1" applyProtection="1">
      <alignment horizontal="left"/>
    </xf>
    <xf numFmtId="5" fontId="22" fillId="0" borderId="35" xfId="3" applyNumberFormat="1" applyFont="1" applyFill="1" applyBorder="1" applyAlignment="1" applyProtection="1">
      <alignment horizontal="left"/>
    </xf>
    <xf numFmtId="0" fontId="18" fillId="0" borderId="34" xfId="2" applyFont="1" applyBorder="1" applyAlignment="1">
      <alignment horizontal="center"/>
    </xf>
    <xf numFmtId="0" fontId="18" fillId="0" borderId="8" xfId="2" applyFont="1" applyBorder="1" applyAlignment="1">
      <alignment horizontal="center"/>
    </xf>
    <xf numFmtId="0" fontId="18" fillId="0" borderId="8" xfId="2" applyFont="1" applyBorder="1" applyAlignment="1" applyProtection="1">
      <alignment horizontal="center"/>
      <protection locked="0"/>
    </xf>
    <xf numFmtId="5" fontId="18" fillId="0" borderId="7" xfId="3" applyNumberFormat="1" applyFont="1" applyBorder="1" applyAlignment="1" applyProtection="1">
      <alignment horizontal="left"/>
    </xf>
    <xf numFmtId="5" fontId="18" fillId="0" borderId="8" xfId="3" applyNumberFormat="1" applyFont="1" applyBorder="1" applyAlignment="1" applyProtection="1">
      <alignment horizontal="left"/>
    </xf>
    <xf numFmtId="5" fontId="18" fillId="0" borderId="9" xfId="3" applyNumberFormat="1" applyFont="1" applyBorder="1" applyAlignment="1" applyProtection="1">
      <alignment horizontal="left"/>
    </xf>
    <xf numFmtId="5" fontId="18" fillId="0" borderId="36" xfId="3" applyNumberFormat="1" applyFont="1" applyBorder="1" applyAlignment="1" applyProtection="1">
      <alignment horizontal="left"/>
    </xf>
    <xf numFmtId="5" fontId="18" fillId="0" borderId="7" xfId="2" applyNumberFormat="1" applyBorder="1" applyAlignment="1" applyProtection="1">
      <alignment horizontal="left"/>
    </xf>
    <xf numFmtId="5" fontId="18" fillId="0" borderId="8" xfId="2" applyNumberFormat="1" applyBorder="1" applyAlignment="1" applyProtection="1">
      <alignment horizontal="left"/>
    </xf>
    <xf numFmtId="5" fontId="18" fillId="0" borderId="9" xfId="2" applyNumberFormat="1" applyBorder="1" applyAlignment="1" applyProtection="1">
      <alignment horizontal="left"/>
    </xf>
    <xf numFmtId="5" fontId="18" fillId="0" borderId="36" xfId="2" applyNumberFormat="1" applyBorder="1" applyAlignment="1" applyProtection="1">
      <alignment horizontal="left"/>
    </xf>
    <xf numFmtId="0" fontId="20" fillId="0" borderId="20" xfId="2" applyFont="1" applyBorder="1" applyAlignment="1">
      <alignment horizontal="left" vertical="top"/>
    </xf>
    <xf numFmtId="0" fontId="20" fillId="0" borderId="2" xfId="2" applyFont="1" applyBorder="1" applyAlignment="1">
      <alignment horizontal="left" vertical="top"/>
    </xf>
    <xf numFmtId="0" fontId="20" fillId="0" borderId="21" xfId="2" applyFont="1" applyBorder="1" applyAlignment="1">
      <alignment horizontal="left" vertical="top"/>
    </xf>
    <xf numFmtId="0" fontId="18" fillId="0" borderId="22" xfId="2" applyBorder="1" applyAlignment="1" applyProtection="1">
      <alignment horizontal="left"/>
      <protection locked="0"/>
    </xf>
    <xf numFmtId="0" fontId="18" fillId="0" borderId="23" xfId="2" applyBorder="1" applyAlignment="1" applyProtection="1">
      <alignment horizontal="left"/>
      <protection locked="0"/>
    </xf>
    <xf numFmtId="0" fontId="18" fillId="0" borderId="26" xfId="2" applyBorder="1" applyAlignment="1" applyProtection="1">
      <alignment horizontal="left"/>
      <protection locked="0"/>
    </xf>
    <xf numFmtId="0" fontId="18" fillId="0" borderId="8" xfId="2" applyFont="1" applyBorder="1" applyAlignment="1" applyProtection="1">
      <alignment horizontal="right"/>
      <protection locked="0"/>
    </xf>
    <xf numFmtId="5" fontId="18" fillId="0" borderId="12" xfId="3" applyNumberFormat="1" applyFont="1" applyBorder="1" applyAlignment="1" applyProtection="1">
      <alignment horizontal="left"/>
    </xf>
    <xf numFmtId="5" fontId="18" fillId="0" borderId="35" xfId="3" applyNumberFormat="1" applyFont="1" applyBorder="1" applyAlignment="1" applyProtection="1">
      <alignment horizontal="left"/>
    </xf>
    <xf numFmtId="0" fontId="5" fillId="0" borderId="0" xfId="0" applyFont="1" applyAlignment="1">
      <alignment horizontal="center"/>
    </xf>
    <xf numFmtId="0" fontId="12" fillId="0" borderId="0" xfId="0" applyFont="1" applyAlignment="1">
      <alignment horizontal="center"/>
    </xf>
  </cellXfs>
  <cellStyles count="4">
    <cellStyle name="Currency 2" xfId="3"/>
    <cellStyle name="Hyperlink" xfId="1" builtinId="8"/>
    <cellStyle name="Normal" xfId="0" builtinId="0"/>
    <cellStyle name="Normal 2" xfId="2"/>
  </cellStyles>
  <dxfs count="5">
    <dxf>
      <font>
        <color theme="0"/>
      </font>
    </dxf>
    <dxf>
      <font>
        <color theme="0"/>
      </font>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9</xdr:col>
      <xdr:colOff>363876</xdr:colOff>
      <xdr:row>11</xdr:row>
      <xdr:rowOff>117725</xdr:rowOff>
    </xdr:from>
    <xdr:ext cx="1739116" cy="1161194"/>
    <xdr:sp macro="" textlink="">
      <xdr:nvSpPr>
        <xdr:cNvPr id="2" name="TextBox 1"/>
        <xdr:cNvSpPr txBox="1"/>
      </xdr:nvSpPr>
      <xdr:spPr>
        <a:xfrm>
          <a:off x="6364626" y="2899025"/>
          <a:ext cx="1739116" cy="1161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0</xdr:col>
      <xdr:colOff>2</xdr:colOff>
      <xdr:row>146</xdr:row>
      <xdr:rowOff>190499</xdr:rowOff>
    </xdr:from>
    <xdr:to>
      <xdr:col>7</xdr:col>
      <xdr:colOff>553642</xdr:colOff>
      <xdr:row>180</xdr:row>
      <xdr:rowOff>160230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 y="45160405"/>
          <a:ext cx="5220890" cy="6446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47625</xdr:rowOff>
        </xdr:from>
        <xdr:to>
          <xdr:col>12</xdr:col>
          <xdr:colOff>114300</xdr:colOff>
          <xdr:row>48</xdr:row>
          <xdr:rowOff>123825</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29935</xdr:colOff>
      <xdr:row>0</xdr:row>
      <xdr:rowOff>54429</xdr:rowOff>
    </xdr:from>
    <xdr:ext cx="457540" cy="454138"/>
    <xdr:pic>
      <xdr:nvPicPr>
        <xdr:cNvPr id="2" name="Picture 1" descr="ITD Logo color"/>
        <xdr:cNvPicPr>
          <a:picLocks noChangeAspect="1" noChangeArrowheads="1"/>
        </xdr:cNvPicPr>
      </xdr:nvPicPr>
      <xdr:blipFill>
        <a:blip xmlns:r="http://schemas.openxmlformats.org/officeDocument/2006/relationships" r:embed="rId1" cstate="print"/>
        <a:srcRect/>
        <a:stretch>
          <a:fillRect/>
        </a:stretch>
      </xdr:blipFill>
      <xdr:spPr bwMode="auto">
        <a:xfrm>
          <a:off x="77560" y="54429"/>
          <a:ext cx="457540" cy="45413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xdr:col>
          <xdr:colOff>142875</xdr:colOff>
          <xdr:row>22</xdr:row>
          <xdr:rowOff>47625</xdr:rowOff>
        </xdr:from>
        <xdr:to>
          <xdr:col>3</xdr:col>
          <xdr:colOff>85725</xdr:colOff>
          <xdr:row>23</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95250</xdr:rowOff>
        </xdr:from>
        <xdr:to>
          <xdr:col>3</xdr:col>
          <xdr:colOff>85725</xdr:colOff>
          <xdr:row>25</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47625</xdr:rowOff>
        </xdr:from>
        <xdr:to>
          <xdr:col>10</xdr:col>
          <xdr:colOff>133350</xdr:colOff>
          <xdr:row>15</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47625</xdr:rowOff>
        </xdr:from>
        <xdr:to>
          <xdr:col>13</xdr:col>
          <xdr:colOff>133350</xdr:colOff>
          <xdr:row>15</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47625</xdr:rowOff>
        </xdr:from>
        <xdr:to>
          <xdr:col>17</xdr:col>
          <xdr:colOff>104775</xdr:colOff>
          <xdr:row>15</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47625</xdr:rowOff>
        </xdr:from>
        <xdr:to>
          <xdr:col>21</xdr:col>
          <xdr:colOff>104775</xdr:colOff>
          <xdr:row>15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114300</xdr:colOff>
          <xdr:row>21</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47625</xdr:rowOff>
        </xdr:from>
        <xdr:to>
          <xdr:col>12</xdr:col>
          <xdr:colOff>114300</xdr:colOff>
          <xdr:row>21</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mpo.org/wp-content/uploads/2016/05/2040-LRTP.pdf" TargetMode="External"/><Relationship Id="rId7" Type="http://schemas.openxmlformats.org/officeDocument/2006/relationships/drawing" Target="../drawings/drawing1.xml"/><Relationship Id="rId2" Type="http://schemas.openxmlformats.org/officeDocument/2006/relationships/hyperlink" Target="http://www.bmpo.org/?page_id=83" TargetMode="External"/><Relationship Id="rId1" Type="http://schemas.openxmlformats.org/officeDocument/2006/relationships/hyperlink" Target="https://apps.itd.idaho.gov/apps/webcars/" TargetMode="External"/><Relationship Id="rId6" Type="http://schemas.openxmlformats.org/officeDocument/2006/relationships/printerSettings" Target="../printerSettings/printerSettings1.bin"/><Relationship Id="rId5" Type="http://schemas.openxmlformats.org/officeDocument/2006/relationships/hyperlink" Target="http://www.bmpo.org/wp-content/uploads/2016/05/2040-LRTP.pdf" TargetMode="External"/><Relationship Id="rId4" Type="http://schemas.openxmlformats.org/officeDocument/2006/relationships/hyperlink" Target="http://www.bmpo.org/?page_id=8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mpo.org/?page_id=83" TargetMode="External"/><Relationship Id="rId2" Type="http://schemas.openxmlformats.org/officeDocument/2006/relationships/hyperlink" Target="http://www.bmpo.org/?page_id=83" TargetMode="External"/><Relationship Id="rId1" Type="http://schemas.openxmlformats.org/officeDocument/2006/relationships/hyperlink" Target="http://www.bmpo.org/wp-content/uploads/2016/05/2040-LRTP.pdf" TargetMode="External"/><Relationship Id="rId5" Type="http://schemas.openxmlformats.org/officeDocument/2006/relationships/printerSettings" Target="../printerSettings/printerSettings2.bin"/><Relationship Id="rId4" Type="http://schemas.openxmlformats.org/officeDocument/2006/relationships/hyperlink" Target="http://www.bmpo.org/wp-content/uploads/2016/05/2040-LRTP.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mpo.org/?page_id=83" TargetMode="External"/><Relationship Id="rId2" Type="http://schemas.openxmlformats.org/officeDocument/2006/relationships/hyperlink" Target="http://www.bmpo.org/wp-content/uploads/2016/05/2040-LRTP.pdf" TargetMode="External"/><Relationship Id="rId1" Type="http://schemas.openxmlformats.org/officeDocument/2006/relationships/hyperlink" Target="http://www.bmpo.org/wp-content/uploads/2016/05/2040-LRTP.pdf" TargetMode="External"/><Relationship Id="rId5" Type="http://schemas.openxmlformats.org/officeDocument/2006/relationships/printerSettings" Target="../printerSettings/printerSettings3.bin"/><Relationship Id="rId4" Type="http://schemas.openxmlformats.org/officeDocument/2006/relationships/hyperlink" Target="http://www.bmpo.org/?page_id=8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bmpo.org/?page_id=83" TargetMode="External"/><Relationship Id="rId2" Type="http://schemas.openxmlformats.org/officeDocument/2006/relationships/hyperlink" Target="http://www.bmpo.org/wp-content/uploads/2016/05/2040-LRTP.pdf" TargetMode="External"/><Relationship Id="rId1" Type="http://schemas.openxmlformats.org/officeDocument/2006/relationships/hyperlink" Target="http://www.bmpo.org/wp-content/uploads/2016/05/2040-LRTP.pdf" TargetMode="External"/><Relationship Id="rId5" Type="http://schemas.openxmlformats.org/officeDocument/2006/relationships/printerSettings" Target="../printerSettings/printerSettings4.bin"/><Relationship Id="rId4" Type="http://schemas.openxmlformats.org/officeDocument/2006/relationships/hyperlink" Target="http://www.bmpo.org/?page_id=8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bmpo.org/?page_id=83" TargetMode="External"/><Relationship Id="rId2" Type="http://schemas.openxmlformats.org/officeDocument/2006/relationships/hyperlink" Target="http://www.bmpo.org/wp-content/uploads/2016/05/2040-LRTP.pdf" TargetMode="External"/><Relationship Id="rId1" Type="http://schemas.openxmlformats.org/officeDocument/2006/relationships/hyperlink" Target="http://www.bmpo.org/wp-content/uploads/2016/05/2040-LRTP.pdf" TargetMode="External"/><Relationship Id="rId5" Type="http://schemas.openxmlformats.org/officeDocument/2006/relationships/printerSettings" Target="../printerSettings/printerSettings5.bin"/><Relationship Id="rId4" Type="http://schemas.openxmlformats.org/officeDocument/2006/relationships/hyperlink" Target="http://www.bmpo.org/?page_id=8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bmpo.org/?page_id=83" TargetMode="External"/><Relationship Id="rId2" Type="http://schemas.openxmlformats.org/officeDocument/2006/relationships/hyperlink" Target="http://www.bmpo.org/wp-content/uploads/2016/05/2040-LRTP.pdf" TargetMode="External"/><Relationship Id="rId1" Type="http://schemas.openxmlformats.org/officeDocument/2006/relationships/hyperlink" Target="http://www.bmpo.org/wp-content/uploads/2016/05/2040-LRTP.pdf" TargetMode="External"/><Relationship Id="rId5" Type="http://schemas.openxmlformats.org/officeDocument/2006/relationships/printerSettings" Target="../printerSettings/printerSettings6.bin"/><Relationship Id="rId4" Type="http://schemas.openxmlformats.org/officeDocument/2006/relationships/hyperlink" Target="http://www.bmpo.org/?page_id=83"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apps.itd.idaho.gov/apps/webcars/" TargetMode="External"/><Relationship Id="rId2" Type="http://schemas.openxmlformats.org/officeDocument/2006/relationships/hyperlink" Target="http://www.bmpo.org/?page_id=83" TargetMode="External"/><Relationship Id="rId1" Type="http://schemas.openxmlformats.org/officeDocument/2006/relationships/hyperlink" Target="https://apps.itd.idaho.gov/apps/webc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showGridLines="0" tabSelected="1" zoomScale="130" zoomScaleNormal="130" workbookViewId="0">
      <selection sqref="A1:I1"/>
    </sheetView>
  </sheetViews>
  <sheetFormatPr defaultRowHeight="15" x14ac:dyDescent="0.25"/>
  <cols>
    <col min="1" max="8" width="10" customWidth="1"/>
    <col min="9" max="9" width="10.42578125" customWidth="1"/>
  </cols>
  <sheetData>
    <row r="1" spans="1:9" ht="18.75" x14ac:dyDescent="0.25">
      <c r="A1" s="176" t="s">
        <v>121</v>
      </c>
      <c r="B1" s="176"/>
      <c r="C1" s="176"/>
      <c r="D1" s="176"/>
      <c r="E1" s="176"/>
      <c r="F1" s="176"/>
      <c r="G1" s="176"/>
      <c r="H1" s="176"/>
      <c r="I1" s="176"/>
    </row>
    <row r="2" spans="1:9" ht="18.75" x14ac:dyDescent="0.25">
      <c r="A2" s="177" t="s">
        <v>116</v>
      </c>
      <c r="B2" s="177"/>
      <c r="C2" s="177"/>
      <c r="D2" s="177"/>
      <c r="E2" s="177"/>
      <c r="F2" s="177"/>
      <c r="G2" s="177"/>
      <c r="H2" s="177"/>
      <c r="I2" s="177"/>
    </row>
    <row r="3" spans="1:9" ht="18.75" customHeight="1" x14ac:dyDescent="0.25">
      <c r="A3" s="185" t="s">
        <v>185</v>
      </c>
      <c r="B3" s="185"/>
      <c r="C3" s="185"/>
      <c r="D3" s="185"/>
      <c r="E3" s="185"/>
      <c r="F3" s="185"/>
      <c r="G3" s="185"/>
      <c r="H3" s="185"/>
      <c r="I3" s="185"/>
    </row>
    <row r="4" spans="1:9" x14ac:dyDescent="0.25">
      <c r="A4" s="6"/>
    </row>
    <row r="5" spans="1:9" ht="59.25" customHeight="1" x14ac:dyDescent="0.25">
      <c r="A5" s="118" t="s">
        <v>187</v>
      </c>
      <c r="B5" s="119"/>
      <c r="C5" s="119"/>
      <c r="D5" s="119"/>
      <c r="E5" s="119"/>
      <c r="F5" s="119"/>
      <c r="G5" s="119"/>
      <c r="H5" s="119"/>
      <c r="I5" s="120"/>
    </row>
    <row r="6" spans="1:9" x14ac:dyDescent="0.25">
      <c r="B6" s="8"/>
    </row>
    <row r="7" spans="1:9" ht="15.75" customHeight="1" x14ac:dyDescent="0.25">
      <c r="A7" s="98" t="s">
        <v>186</v>
      </c>
      <c r="B7" s="98"/>
      <c r="C7" s="98"/>
      <c r="D7" s="98"/>
      <c r="E7" s="98"/>
      <c r="F7" s="98"/>
      <c r="G7" s="98"/>
      <c r="H7" s="98"/>
      <c r="I7" s="98"/>
    </row>
    <row r="9" spans="1:9" ht="17.25" x14ac:dyDescent="0.3">
      <c r="A9" s="178" t="s">
        <v>62</v>
      </c>
      <c r="B9" s="178"/>
      <c r="C9" s="178"/>
      <c r="D9" s="178"/>
      <c r="E9" s="178"/>
      <c r="F9" s="178"/>
      <c r="G9" s="178"/>
      <c r="H9" s="178"/>
      <c r="I9" s="178"/>
    </row>
    <row r="10" spans="1:9" ht="30" customHeight="1" x14ac:dyDescent="0.25">
      <c r="A10" s="122" t="s">
        <v>44</v>
      </c>
      <c r="B10" s="122"/>
      <c r="C10" s="122"/>
      <c r="D10" s="122"/>
      <c r="E10" s="122"/>
      <c r="F10" s="122"/>
      <c r="G10" s="122"/>
      <c r="H10" s="122"/>
      <c r="I10" s="122"/>
    </row>
    <row r="11" spans="1:9" x14ac:dyDescent="0.25">
      <c r="A11" s="1"/>
    </row>
    <row r="12" spans="1:9" ht="105" customHeight="1" x14ac:dyDescent="0.25">
      <c r="A12" s="179" t="s">
        <v>198</v>
      </c>
      <c r="B12" s="180"/>
      <c r="C12" s="180"/>
      <c r="D12" s="180"/>
      <c r="E12" s="180"/>
      <c r="F12" s="180"/>
      <c r="G12" s="180"/>
      <c r="H12" s="180"/>
      <c r="I12" s="181"/>
    </row>
    <row r="13" spans="1:9" ht="15" customHeight="1" x14ac:dyDescent="0.25">
      <c r="A13" s="14"/>
      <c r="B13" s="14"/>
      <c r="C13" s="14"/>
      <c r="D13" s="14"/>
      <c r="E13" s="14"/>
      <c r="F13" s="14"/>
      <c r="G13" s="14"/>
      <c r="H13" s="14"/>
      <c r="I13" s="14"/>
    </row>
    <row r="14" spans="1:9" x14ac:dyDescent="0.25">
      <c r="A14" s="189" t="s">
        <v>197</v>
      </c>
      <c r="B14" s="151"/>
      <c r="C14" s="151"/>
      <c r="D14" s="151"/>
      <c r="E14" s="151"/>
      <c r="F14" s="151"/>
      <c r="G14" s="151"/>
      <c r="H14" s="151"/>
      <c r="I14" s="152"/>
    </row>
    <row r="15" spans="1:9" x14ac:dyDescent="0.25">
      <c r="A15" s="189" t="s">
        <v>229</v>
      </c>
      <c r="B15" s="151"/>
      <c r="C15" s="151"/>
      <c r="D15" s="151"/>
      <c r="E15" s="151"/>
      <c r="F15" s="151"/>
      <c r="G15" s="151"/>
      <c r="H15" s="151"/>
      <c r="I15" s="152"/>
    </row>
    <row r="17" spans="1:9" ht="105" customHeight="1" x14ac:dyDescent="0.25">
      <c r="A17" s="118" t="s">
        <v>190</v>
      </c>
      <c r="B17" s="119"/>
      <c r="C17" s="119"/>
      <c r="D17" s="119"/>
      <c r="E17" s="119"/>
      <c r="F17" s="119"/>
      <c r="G17" s="119"/>
      <c r="H17" s="119"/>
      <c r="I17" s="120"/>
    </row>
    <row r="18" spans="1:9" ht="15" customHeight="1" x14ac:dyDescent="0.25">
      <c r="A18" s="38"/>
      <c r="B18" s="38"/>
      <c r="C18" s="38"/>
      <c r="D18" s="38"/>
      <c r="E18" s="38"/>
      <c r="F18" s="38"/>
      <c r="G18" s="38"/>
      <c r="H18" s="38"/>
      <c r="I18" s="38"/>
    </row>
    <row r="19" spans="1:9" ht="15" customHeight="1" x14ac:dyDescent="0.25">
      <c r="A19" s="189" t="s">
        <v>227</v>
      </c>
      <c r="B19" s="151"/>
      <c r="C19" s="151"/>
      <c r="D19" s="151"/>
      <c r="E19" s="151"/>
      <c r="F19" s="151"/>
      <c r="G19" s="151"/>
      <c r="H19" s="151"/>
      <c r="I19" s="152"/>
    </row>
    <row r="20" spans="1:9" ht="15" customHeight="1" x14ac:dyDescent="0.25">
      <c r="A20" s="96"/>
      <c r="B20" s="96"/>
      <c r="C20" s="96"/>
      <c r="D20" s="96"/>
      <c r="E20" s="96"/>
      <c r="F20" s="96"/>
      <c r="G20" s="96"/>
      <c r="H20" s="96"/>
      <c r="I20" s="96"/>
    </row>
    <row r="21" spans="1:9" ht="15" customHeight="1" x14ac:dyDescent="0.25">
      <c r="A21" s="15" t="s">
        <v>59</v>
      </c>
      <c r="B21" s="16"/>
      <c r="C21" s="16"/>
      <c r="D21" s="16" t="s">
        <v>228</v>
      </c>
      <c r="E21" s="16"/>
      <c r="F21" s="16"/>
      <c r="G21" s="16"/>
      <c r="H21" s="16"/>
      <c r="I21" s="17"/>
    </row>
    <row r="22" spans="1:9" x14ac:dyDescent="0.25">
      <c r="A22" s="182" t="s">
        <v>6</v>
      </c>
      <c r="B22" s="183"/>
      <c r="C22" s="183"/>
      <c r="D22" s="183" t="s">
        <v>5</v>
      </c>
      <c r="E22" s="183"/>
      <c r="F22" s="183"/>
      <c r="G22" s="183" t="s">
        <v>8</v>
      </c>
      <c r="H22" s="183"/>
      <c r="I22" s="184"/>
    </row>
    <row r="23" spans="1:9" x14ac:dyDescent="0.25">
      <c r="A23" s="182" t="s">
        <v>7</v>
      </c>
      <c r="B23" s="183"/>
      <c r="C23" s="183"/>
      <c r="D23" s="183" t="s">
        <v>5</v>
      </c>
      <c r="E23" s="183"/>
      <c r="F23" s="183"/>
      <c r="G23" s="183" t="s">
        <v>8</v>
      </c>
      <c r="H23" s="183"/>
      <c r="I23" s="184"/>
    </row>
    <row r="24" spans="1:9" x14ac:dyDescent="0.25">
      <c r="A24" s="182" t="s">
        <v>9</v>
      </c>
      <c r="B24" s="183"/>
      <c r="C24" s="183"/>
      <c r="D24" s="183" t="s">
        <v>5</v>
      </c>
      <c r="E24" s="183"/>
      <c r="F24" s="183"/>
      <c r="G24" s="183" t="s">
        <v>8</v>
      </c>
      <c r="H24" s="183"/>
      <c r="I24" s="184"/>
    </row>
    <row r="25" spans="1:9" x14ac:dyDescent="0.25">
      <c r="A25" s="182" t="s">
        <v>10</v>
      </c>
      <c r="B25" s="183"/>
      <c r="C25" s="183"/>
      <c r="D25" s="183" t="s">
        <v>5</v>
      </c>
      <c r="E25" s="183"/>
      <c r="F25" s="183"/>
      <c r="G25" s="183" t="s">
        <v>8</v>
      </c>
      <c r="H25" s="183"/>
      <c r="I25" s="184"/>
    </row>
    <row r="26" spans="1:9" x14ac:dyDescent="0.25">
      <c r="A26" s="171" t="s">
        <v>11</v>
      </c>
      <c r="B26" s="149"/>
      <c r="C26" s="149"/>
      <c r="D26" s="149" t="s">
        <v>5</v>
      </c>
      <c r="E26" s="149"/>
      <c r="F26" s="149"/>
      <c r="G26" s="149" t="s">
        <v>8</v>
      </c>
      <c r="H26" s="149"/>
      <c r="I26" s="150"/>
    </row>
    <row r="27" spans="1:9" x14ac:dyDescent="0.25">
      <c r="A27" s="96"/>
      <c r="B27" s="96"/>
      <c r="C27" s="96"/>
      <c r="D27" s="96"/>
      <c r="E27" s="96"/>
      <c r="F27" s="96"/>
      <c r="G27" s="96"/>
      <c r="H27" s="96"/>
      <c r="I27" s="96"/>
    </row>
    <row r="28" spans="1:9" x14ac:dyDescent="0.25">
      <c r="A28" s="186" t="s">
        <v>231</v>
      </c>
      <c r="B28" s="186"/>
      <c r="C28" s="186"/>
      <c r="D28" s="186"/>
      <c r="E28" s="186"/>
      <c r="F28" s="186"/>
      <c r="G28" s="186"/>
      <c r="H28" s="186"/>
      <c r="I28" s="186"/>
    </row>
    <row r="29" spans="1:9" x14ac:dyDescent="0.25">
      <c r="A29" s="4"/>
      <c r="B29" s="4"/>
      <c r="C29" s="4"/>
      <c r="D29" s="4"/>
      <c r="E29" s="4"/>
      <c r="F29" s="4"/>
      <c r="G29" s="4"/>
      <c r="H29" s="4"/>
      <c r="I29" s="4"/>
    </row>
    <row r="30" spans="1:9" x14ac:dyDescent="0.25">
      <c r="A30" s="187" t="s">
        <v>230</v>
      </c>
      <c r="B30" s="187"/>
      <c r="C30" s="187"/>
      <c r="D30" s="187"/>
      <c r="E30" s="187"/>
      <c r="F30" s="187"/>
      <c r="G30" s="187"/>
      <c r="H30" s="187"/>
      <c r="I30" s="187"/>
    </row>
    <row r="32" spans="1:9" ht="17.25" x14ac:dyDescent="0.3">
      <c r="A32" s="178" t="s">
        <v>63</v>
      </c>
      <c r="B32" s="178"/>
      <c r="C32" s="178"/>
      <c r="D32" s="178"/>
      <c r="E32" s="178"/>
      <c r="F32" s="178"/>
      <c r="G32" s="178"/>
      <c r="H32" s="178"/>
      <c r="I32" s="178"/>
    </row>
    <row r="33" spans="1:9" ht="30" customHeight="1" x14ac:dyDescent="0.25">
      <c r="A33" s="122" t="s">
        <v>43</v>
      </c>
      <c r="B33" s="122"/>
      <c r="C33" s="122"/>
      <c r="D33" s="122"/>
      <c r="E33" s="122"/>
      <c r="F33" s="122"/>
      <c r="G33" s="122"/>
      <c r="H33" s="122"/>
      <c r="I33" s="122"/>
    </row>
    <row r="35" spans="1:9" ht="105" customHeight="1" x14ac:dyDescent="0.25">
      <c r="A35" s="118" t="s">
        <v>233</v>
      </c>
      <c r="B35" s="119"/>
      <c r="C35" s="119"/>
      <c r="D35" s="119"/>
      <c r="E35" s="119"/>
      <c r="F35" s="119"/>
      <c r="G35" s="119"/>
      <c r="H35" s="119"/>
      <c r="I35" s="120"/>
    </row>
    <row r="36" spans="1:9" ht="15" customHeight="1" x14ac:dyDescent="0.25">
      <c r="A36" s="38"/>
      <c r="B36" s="38"/>
      <c r="C36" s="38"/>
      <c r="D36" s="38"/>
      <c r="E36" s="38"/>
      <c r="F36" s="38"/>
      <c r="G36" s="38"/>
      <c r="H36" s="38"/>
      <c r="I36" s="38"/>
    </row>
    <row r="37" spans="1:9" ht="15" customHeight="1" x14ac:dyDescent="0.25">
      <c r="A37" s="13" t="s">
        <v>38</v>
      </c>
      <c r="B37" s="10"/>
      <c r="C37" s="10"/>
      <c r="D37" s="10"/>
      <c r="E37" s="10"/>
      <c r="F37" s="10"/>
      <c r="G37" s="10"/>
      <c r="H37" s="10"/>
      <c r="I37" s="10"/>
    </row>
    <row r="38" spans="1:9" x14ac:dyDescent="0.25">
      <c r="A38" s="173" t="s">
        <v>0</v>
      </c>
      <c r="B38" s="174"/>
      <c r="C38" s="174"/>
      <c r="D38" s="174"/>
      <c r="E38" s="174"/>
      <c r="F38" s="174"/>
      <c r="G38" s="174"/>
      <c r="H38" s="174"/>
      <c r="I38" s="175"/>
    </row>
    <row r="39" spans="1:9" x14ac:dyDescent="0.25">
      <c r="A39" s="171" t="s">
        <v>204</v>
      </c>
      <c r="B39" s="149"/>
      <c r="C39" s="149" t="s">
        <v>205</v>
      </c>
      <c r="D39" s="149"/>
      <c r="E39" s="149" t="s">
        <v>206</v>
      </c>
      <c r="F39" s="149"/>
      <c r="G39" s="149" t="s">
        <v>207</v>
      </c>
      <c r="H39" s="149"/>
      <c r="I39" s="150"/>
    </row>
    <row r="40" spans="1:9" x14ac:dyDescent="0.25">
      <c r="A40" s="173" t="s">
        <v>1</v>
      </c>
      <c r="B40" s="174"/>
      <c r="C40" s="174"/>
      <c r="D40" s="174"/>
      <c r="E40" s="174"/>
      <c r="F40" s="174"/>
      <c r="G40" s="174"/>
      <c r="H40" s="174"/>
      <c r="I40" s="175"/>
    </row>
    <row r="41" spans="1:9" x14ac:dyDescent="0.25">
      <c r="A41" s="171" t="s">
        <v>22</v>
      </c>
      <c r="B41" s="149"/>
      <c r="C41" s="149" t="s">
        <v>20</v>
      </c>
      <c r="D41" s="149"/>
      <c r="E41" s="149" t="s">
        <v>19</v>
      </c>
      <c r="F41" s="149"/>
      <c r="G41" s="149" t="s">
        <v>21</v>
      </c>
      <c r="H41" s="149"/>
      <c r="I41" s="150"/>
    </row>
    <row r="42" spans="1:9" x14ac:dyDescent="0.25">
      <c r="A42" s="173" t="s">
        <v>2</v>
      </c>
      <c r="B42" s="174"/>
      <c r="C42" s="174"/>
      <c r="D42" s="174"/>
      <c r="E42" s="174"/>
      <c r="F42" s="174"/>
      <c r="G42" s="174"/>
      <c r="H42" s="174"/>
      <c r="I42" s="175"/>
    </row>
    <row r="43" spans="1:9" x14ac:dyDescent="0.25">
      <c r="A43" s="171" t="s">
        <v>22</v>
      </c>
      <c r="B43" s="149"/>
      <c r="C43" s="149" t="s">
        <v>20</v>
      </c>
      <c r="D43" s="149"/>
      <c r="E43" s="149" t="s">
        <v>19</v>
      </c>
      <c r="F43" s="149"/>
      <c r="G43" s="149" t="s">
        <v>21</v>
      </c>
      <c r="H43" s="149"/>
      <c r="I43" s="150"/>
    </row>
    <row r="44" spans="1:9" x14ac:dyDescent="0.25">
      <c r="A44" s="4"/>
      <c r="B44" s="4"/>
      <c r="C44" s="4"/>
      <c r="D44" s="4"/>
      <c r="E44" s="4"/>
      <c r="F44" s="4"/>
      <c r="G44" s="4"/>
      <c r="H44" s="4"/>
      <c r="I44" s="4"/>
    </row>
    <row r="45" spans="1:9" s="39" customFormat="1" x14ac:dyDescent="0.25">
      <c r="A45" s="102" t="s">
        <v>208</v>
      </c>
      <c r="B45" s="102"/>
      <c r="C45" s="102"/>
      <c r="D45" s="102"/>
      <c r="E45" s="102"/>
      <c r="F45" s="102"/>
      <c r="G45" s="102"/>
      <c r="H45" s="102"/>
      <c r="I45" s="102"/>
    </row>
    <row r="47" spans="1:9" ht="105" customHeight="1" x14ac:dyDescent="0.25">
      <c r="A47" s="118" t="s">
        <v>199</v>
      </c>
      <c r="B47" s="119"/>
      <c r="C47" s="119"/>
      <c r="D47" s="119"/>
      <c r="E47" s="119"/>
      <c r="F47" s="119"/>
      <c r="G47" s="119"/>
      <c r="H47" s="119"/>
      <c r="I47" s="120"/>
    </row>
    <row r="48" spans="1:9" ht="15" customHeight="1" x14ac:dyDescent="0.25">
      <c r="A48" s="13"/>
      <c r="B48" s="13"/>
      <c r="C48" s="13"/>
      <c r="D48" s="13"/>
      <c r="E48" s="13"/>
      <c r="F48" s="13"/>
      <c r="G48" s="13"/>
      <c r="H48" s="13"/>
      <c r="I48" s="13"/>
    </row>
    <row r="49" spans="1:9" ht="30" customHeight="1" x14ac:dyDescent="0.25">
      <c r="A49" s="172" t="s">
        <v>31</v>
      </c>
      <c r="B49" s="172"/>
      <c r="C49" s="172"/>
      <c r="D49" s="172"/>
      <c r="E49" s="172"/>
      <c r="F49" s="172"/>
      <c r="G49" s="172"/>
      <c r="H49" s="172"/>
      <c r="I49" s="172"/>
    </row>
    <row r="50" spans="1:9" ht="15" customHeight="1" x14ac:dyDescent="0.25">
      <c r="A50" s="118" t="s">
        <v>30</v>
      </c>
      <c r="B50" s="119"/>
      <c r="C50" s="119"/>
      <c r="D50" s="119"/>
      <c r="E50" s="120"/>
      <c r="F50" s="151" t="s">
        <v>18</v>
      </c>
      <c r="G50" s="151"/>
      <c r="H50" s="151"/>
      <c r="I50" s="152"/>
    </row>
    <row r="51" spans="1:9" x14ac:dyDescent="0.25">
      <c r="A51" s="153" t="s">
        <v>200</v>
      </c>
      <c r="B51" s="154"/>
      <c r="C51" s="154"/>
      <c r="D51" s="154"/>
      <c r="E51" s="155"/>
      <c r="F51" s="162" t="s">
        <v>201</v>
      </c>
      <c r="G51" s="163"/>
      <c r="H51" s="163"/>
      <c r="I51" s="164"/>
    </row>
    <row r="52" spans="1:9" x14ac:dyDescent="0.25">
      <c r="A52" s="156"/>
      <c r="B52" s="157"/>
      <c r="C52" s="157"/>
      <c r="D52" s="157"/>
      <c r="E52" s="158"/>
      <c r="F52" s="165"/>
      <c r="G52" s="166"/>
      <c r="H52" s="166"/>
      <c r="I52" s="167"/>
    </row>
    <row r="53" spans="1:9" x14ac:dyDescent="0.25">
      <c r="A53" s="159"/>
      <c r="B53" s="160"/>
      <c r="C53" s="160"/>
      <c r="D53" s="160"/>
      <c r="E53" s="161"/>
      <c r="F53" s="168"/>
      <c r="G53" s="169"/>
      <c r="H53" s="169"/>
      <c r="I53" s="170"/>
    </row>
    <row r="54" spans="1:9" x14ac:dyDescent="0.25">
      <c r="A54" s="138" t="s">
        <v>1</v>
      </c>
      <c r="B54" s="139"/>
      <c r="C54" s="139"/>
      <c r="D54" s="139"/>
      <c r="E54" s="140"/>
      <c r="F54" s="138"/>
      <c r="G54" s="139"/>
      <c r="H54" s="139"/>
      <c r="I54" s="140"/>
    </row>
    <row r="55" spans="1:9" x14ac:dyDescent="0.25">
      <c r="A55" s="141"/>
      <c r="B55" s="142"/>
      <c r="C55" s="142"/>
      <c r="D55" s="142"/>
      <c r="E55" s="143"/>
      <c r="F55" s="141"/>
      <c r="G55" s="142"/>
      <c r="H55" s="142"/>
      <c r="I55" s="143"/>
    </row>
    <row r="56" spans="1:9" x14ac:dyDescent="0.25">
      <c r="A56" s="144"/>
      <c r="B56" s="145"/>
      <c r="C56" s="145"/>
      <c r="D56" s="145"/>
      <c r="E56" s="146"/>
      <c r="F56" s="144"/>
      <c r="G56" s="145"/>
      <c r="H56" s="145"/>
      <c r="I56" s="146"/>
    </row>
    <row r="57" spans="1:9" x14ac:dyDescent="0.25">
      <c r="A57" s="129" t="s">
        <v>2</v>
      </c>
      <c r="B57" s="130"/>
      <c r="C57" s="130"/>
      <c r="D57" s="130"/>
      <c r="E57" s="131"/>
      <c r="F57" s="138"/>
      <c r="G57" s="139"/>
      <c r="H57" s="139"/>
      <c r="I57" s="140"/>
    </row>
    <row r="58" spans="1:9" x14ac:dyDescent="0.25">
      <c r="A58" s="132"/>
      <c r="B58" s="133"/>
      <c r="C58" s="133"/>
      <c r="D58" s="133"/>
      <c r="E58" s="134"/>
      <c r="F58" s="141"/>
      <c r="G58" s="142"/>
      <c r="H58" s="142"/>
      <c r="I58" s="143"/>
    </row>
    <row r="59" spans="1:9" x14ac:dyDescent="0.25">
      <c r="A59" s="135"/>
      <c r="B59" s="136"/>
      <c r="C59" s="136"/>
      <c r="D59" s="136"/>
      <c r="E59" s="137"/>
      <c r="F59" s="144"/>
      <c r="G59" s="145"/>
      <c r="H59" s="145"/>
      <c r="I59" s="146"/>
    </row>
    <row r="60" spans="1:9" x14ac:dyDescent="0.25">
      <c r="A60" s="18"/>
      <c r="B60" s="18"/>
      <c r="C60" s="18"/>
      <c r="D60" s="18"/>
      <c r="E60" s="18"/>
    </row>
    <row r="61" spans="1:9" ht="17.25" x14ac:dyDescent="0.3">
      <c r="A61" s="111" t="s">
        <v>64</v>
      </c>
      <c r="B61" s="111"/>
      <c r="C61" s="111"/>
      <c r="D61" s="111"/>
      <c r="E61" s="111"/>
      <c r="F61" s="111"/>
      <c r="G61" s="111"/>
      <c r="H61" s="111"/>
      <c r="I61" s="111"/>
    </row>
    <row r="62" spans="1:9" ht="30" customHeight="1" x14ac:dyDescent="0.25">
      <c r="A62" s="147" t="s">
        <v>45</v>
      </c>
      <c r="B62" s="147"/>
      <c r="C62" s="147"/>
      <c r="D62" s="147"/>
      <c r="E62" s="147"/>
      <c r="F62" s="147"/>
      <c r="G62" s="147"/>
      <c r="H62" s="147"/>
      <c r="I62" s="147"/>
    </row>
    <row r="63" spans="1:9" ht="75" customHeight="1" x14ac:dyDescent="0.25">
      <c r="A63" s="118" t="s">
        <v>209</v>
      </c>
      <c r="B63" s="119"/>
      <c r="C63" s="119"/>
      <c r="D63" s="119"/>
      <c r="E63" s="119"/>
      <c r="F63" s="119"/>
      <c r="G63" s="119"/>
      <c r="H63" s="119"/>
      <c r="I63" s="120"/>
    </row>
    <row r="65" spans="1:12" x14ac:dyDescent="0.25">
      <c r="A65" s="148" t="s">
        <v>232</v>
      </c>
      <c r="B65" s="124"/>
      <c r="C65" s="124"/>
      <c r="D65" s="124"/>
      <c r="E65" s="124"/>
      <c r="F65" s="124"/>
      <c r="G65" s="124"/>
      <c r="H65" s="124"/>
      <c r="I65" s="125"/>
    </row>
    <row r="66" spans="1:12" x14ac:dyDescent="0.25">
      <c r="A66" s="12"/>
      <c r="B66" s="12"/>
      <c r="C66" s="12"/>
      <c r="D66" s="12"/>
      <c r="E66" s="12"/>
      <c r="F66" s="12"/>
      <c r="G66" s="12"/>
      <c r="H66" s="12"/>
      <c r="I66" s="12"/>
    </row>
    <row r="67" spans="1:12" s="39" customFormat="1" x14ac:dyDescent="0.25">
      <c r="A67" s="110" t="s">
        <v>225</v>
      </c>
      <c r="B67" s="110"/>
      <c r="C67" s="110"/>
      <c r="D67" s="110"/>
      <c r="E67" s="110"/>
      <c r="F67" s="110"/>
      <c r="G67" s="110"/>
      <c r="H67" s="110"/>
      <c r="I67" s="110"/>
    </row>
    <row r="69" spans="1:12" ht="75" customHeight="1" x14ac:dyDescent="0.25">
      <c r="A69" s="118" t="s">
        <v>210</v>
      </c>
      <c r="B69" s="119"/>
      <c r="C69" s="119"/>
      <c r="D69" s="119"/>
      <c r="E69" s="119"/>
      <c r="F69" s="119"/>
      <c r="G69" s="119"/>
      <c r="H69" s="119"/>
      <c r="I69" s="120"/>
    </row>
    <row r="71" spans="1:12" ht="120" customHeight="1" x14ac:dyDescent="0.25">
      <c r="A71" s="118" t="s">
        <v>211</v>
      </c>
      <c r="B71" s="119"/>
      <c r="C71" s="119"/>
      <c r="D71" s="119"/>
      <c r="E71" s="119"/>
      <c r="F71" s="119"/>
      <c r="G71" s="119"/>
      <c r="H71" s="119"/>
      <c r="I71" s="120"/>
    </row>
    <row r="73" spans="1:12" x14ac:dyDescent="0.25">
      <c r="A73" s="123" t="s">
        <v>26</v>
      </c>
      <c r="B73" s="124"/>
      <c r="C73" s="124"/>
      <c r="D73" s="124"/>
      <c r="E73" s="124"/>
      <c r="F73" s="124"/>
      <c r="G73" s="124"/>
      <c r="H73" s="124"/>
      <c r="I73" s="125"/>
    </row>
    <row r="75" spans="1:12" ht="17.25" x14ac:dyDescent="0.3">
      <c r="A75" s="111" t="s">
        <v>65</v>
      </c>
      <c r="B75" s="111"/>
      <c r="C75" s="111"/>
      <c r="D75" s="111"/>
      <c r="E75" s="111"/>
      <c r="F75" s="111"/>
      <c r="G75" s="111"/>
      <c r="H75" s="111"/>
      <c r="I75" s="111"/>
    </row>
    <row r="76" spans="1:12" ht="30" customHeight="1" x14ac:dyDescent="0.25">
      <c r="A76" s="122" t="s">
        <v>3</v>
      </c>
      <c r="B76" s="122"/>
      <c r="C76" s="122"/>
      <c r="D76" s="122"/>
      <c r="E76" s="122"/>
      <c r="F76" s="122"/>
      <c r="G76" s="122"/>
      <c r="H76" s="122"/>
      <c r="I76" s="122"/>
      <c r="J76" s="3"/>
      <c r="K76" s="3"/>
      <c r="L76" s="3"/>
    </row>
    <row r="77" spans="1:12" ht="15" customHeight="1" x14ac:dyDescent="0.25">
      <c r="A77" s="37"/>
      <c r="B77" s="37"/>
      <c r="C77" s="37"/>
      <c r="D77" s="37"/>
      <c r="E77" s="37"/>
      <c r="F77" s="37"/>
      <c r="G77" s="37"/>
      <c r="H77" s="37"/>
      <c r="I77" s="37"/>
      <c r="J77" s="3"/>
      <c r="K77" s="3"/>
      <c r="L77" s="3"/>
    </row>
    <row r="78" spans="1:12" ht="15" customHeight="1" x14ac:dyDescent="0.25">
      <c r="A78" s="126" t="s">
        <v>34</v>
      </c>
      <c r="B78" s="127"/>
      <c r="C78" s="127"/>
      <c r="D78" s="127"/>
      <c r="E78" s="127"/>
      <c r="F78" s="127"/>
      <c r="G78" s="127"/>
      <c r="H78" s="127"/>
      <c r="I78" s="128"/>
      <c r="J78" s="3"/>
      <c r="K78" s="3"/>
      <c r="L78" s="3"/>
    </row>
    <row r="79" spans="1:12" x14ac:dyDescent="0.25">
      <c r="A79" s="2"/>
    </row>
    <row r="80" spans="1:12" ht="75" customHeight="1" x14ac:dyDescent="0.25">
      <c r="A80" s="118" t="s">
        <v>213</v>
      </c>
      <c r="B80" s="119"/>
      <c r="C80" s="119"/>
      <c r="D80" s="119"/>
      <c r="E80" s="119"/>
      <c r="F80" s="119"/>
      <c r="G80" s="119"/>
      <c r="H80" s="119"/>
      <c r="I80" s="120"/>
    </row>
    <row r="82" spans="1:9" ht="75" customHeight="1" x14ac:dyDescent="0.25">
      <c r="A82" s="118" t="s">
        <v>212</v>
      </c>
      <c r="B82" s="119"/>
      <c r="C82" s="119"/>
      <c r="D82" s="119"/>
      <c r="E82" s="119"/>
      <c r="F82" s="119"/>
      <c r="G82" s="119"/>
      <c r="H82" s="119"/>
      <c r="I82" s="120"/>
    </row>
    <row r="84" spans="1:9" ht="17.25" x14ac:dyDescent="0.3">
      <c r="A84" s="111" t="s">
        <v>66</v>
      </c>
      <c r="B84" s="111"/>
      <c r="C84" s="111"/>
      <c r="D84" s="111"/>
      <c r="E84" s="111"/>
      <c r="F84" s="111"/>
      <c r="G84" s="111"/>
      <c r="H84" s="111"/>
      <c r="I84" s="111"/>
    </row>
    <row r="85" spans="1:9" ht="30" customHeight="1" x14ac:dyDescent="0.25">
      <c r="A85" s="122" t="s">
        <v>4</v>
      </c>
      <c r="B85" s="122"/>
      <c r="C85" s="122"/>
      <c r="D85" s="122"/>
      <c r="E85" s="122"/>
      <c r="F85" s="122"/>
      <c r="G85" s="122"/>
      <c r="H85" s="122"/>
      <c r="I85" s="122"/>
    </row>
    <row r="87" spans="1:9" ht="90" customHeight="1" x14ac:dyDescent="0.25">
      <c r="A87" s="118" t="s">
        <v>217</v>
      </c>
      <c r="B87" s="119"/>
      <c r="C87" s="119"/>
      <c r="D87" s="119"/>
      <c r="E87" s="119"/>
      <c r="F87" s="119"/>
      <c r="G87" s="119"/>
      <c r="H87" s="119"/>
      <c r="I87" s="120"/>
    </row>
    <row r="89" spans="1:9" ht="75" customHeight="1" x14ac:dyDescent="0.25">
      <c r="A89" s="118" t="s">
        <v>218</v>
      </c>
      <c r="B89" s="119"/>
      <c r="C89" s="119"/>
      <c r="D89" s="119"/>
      <c r="E89" s="119"/>
      <c r="F89" s="119"/>
      <c r="G89" s="119"/>
      <c r="H89" s="119"/>
      <c r="I89" s="120"/>
    </row>
    <row r="91" spans="1:9" ht="17.25" x14ac:dyDescent="0.3">
      <c r="A91" s="111" t="s">
        <v>67</v>
      </c>
      <c r="B91" s="111"/>
      <c r="C91" s="111"/>
      <c r="D91" s="111"/>
      <c r="E91" s="111"/>
      <c r="F91" s="111"/>
      <c r="G91" s="111"/>
      <c r="H91" s="111"/>
      <c r="I91" s="111"/>
    </row>
    <row r="92" spans="1:9" x14ac:dyDescent="0.25">
      <c r="A92" s="2" t="s">
        <v>28</v>
      </c>
    </row>
    <row r="93" spans="1:9" x14ac:dyDescent="0.25">
      <c r="A93" s="2"/>
    </row>
    <row r="94" spans="1:9" x14ac:dyDescent="0.25">
      <c r="A94" s="98" t="s">
        <v>182</v>
      </c>
      <c r="B94" s="98"/>
      <c r="C94" s="98"/>
      <c r="D94" s="98"/>
      <c r="E94" s="98"/>
      <c r="F94" s="98"/>
      <c r="G94" s="98"/>
      <c r="H94" s="98"/>
      <c r="I94" s="98"/>
    </row>
    <row r="96" spans="1:9" ht="75" customHeight="1" x14ac:dyDescent="0.25">
      <c r="A96" s="118" t="s">
        <v>219</v>
      </c>
      <c r="B96" s="119"/>
      <c r="C96" s="119"/>
      <c r="D96" s="119"/>
      <c r="E96" s="119"/>
      <c r="F96" s="119"/>
      <c r="G96" s="119"/>
      <c r="H96" s="119"/>
      <c r="I96" s="120"/>
    </row>
    <row r="98" spans="1:9" ht="75" customHeight="1" x14ac:dyDescent="0.25">
      <c r="A98" s="118" t="s">
        <v>220</v>
      </c>
      <c r="B98" s="119"/>
      <c r="C98" s="119"/>
      <c r="D98" s="119"/>
      <c r="E98" s="119"/>
      <c r="F98" s="119"/>
      <c r="G98" s="119"/>
      <c r="H98" s="119"/>
      <c r="I98" s="120"/>
    </row>
    <row r="100" spans="1:9" ht="86.25" customHeight="1" x14ac:dyDescent="0.25">
      <c r="A100" s="118" t="s">
        <v>221</v>
      </c>
      <c r="B100" s="119"/>
      <c r="C100" s="119"/>
      <c r="D100" s="119"/>
      <c r="E100" s="119"/>
      <c r="F100" s="119"/>
      <c r="G100" s="119"/>
      <c r="H100" s="119"/>
      <c r="I100" s="120"/>
    </row>
    <row r="102" spans="1:9" ht="90" customHeight="1" x14ac:dyDescent="0.25">
      <c r="A102" s="118" t="s">
        <v>222</v>
      </c>
      <c r="B102" s="119"/>
      <c r="C102" s="119"/>
      <c r="D102" s="119"/>
      <c r="E102" s="119"/>
      <c r="F102" s="119"/>
      <c r="G102" s="119"/>
      <c r="H102" s="119"/>
      <c r="I102" s="120"/>
    </row>
    <row r="103" spans="1:9" ht="19.5" x14ac:dyDescent="0.25">
      <c r="A103" s="121" t="s">
        <v>122</v>
      </c>
      <c r="B103" s="121"/>
      <c r="C103" s="121"/>
      <c r="D103" s="121"/>
      <c r="E103" s="121"/>
      <c r="F103" s="121"/>
      <c r="G103" s="121"/>
      <c r="H103" s="121"/>
      <c r="I103" s="121"/>
    </row>
    <row r="104" spans="1:9" x14ac:dyDescent="0.25">
      <c r="A104" s="6"/>
    </row>
    <row r="105" spans="1:9" ht="17.25" x14ac:dyDescent="0.25">
      <c r="A105" s="117" t="s">
        <v>109</v>
      </c>
      <c r="B105" s="117"/>
      <c r="C105" s="117"/>
      <c r="D105" s="117"/>
      <c r="E105" s="117"/>
      <c r="F105" s="117"/>
      <c r="G105" s="117"/>
      <c r="H105" s="117"/>
      <c r="I105" s="117"/>
    </row>
    <row r="106" spans="1:9" ht="30" customHeight="1" x14ac:dyDescent="0.25">
      <c r="A106" s="106" t="s">
        <v>37</v>
      </c>
      <c r="B106" s="106"/>
      <c r="C106" s="106"/>
      <c r="D106" s="106"/>
      <c r="E106" s="106"/>
      <c r="F106" s="106"/>
      <c r="G106" s="106"/>
      <c r="H106" s="106"/>
      <c r="I106" s="106"/>
    </row>
    <row r="107" spans="1:9" ht="30" customHeight="1" x14ac:dyDescent="0.25">
      <c r="A107" s="107" t="s">
        <v>47</v>
      </c>
      <c r="B107" s="107"/>
      <c r="C107" s="107"/>
      <c r="D107" s="107"/>
      <c r="E107" s="107"/>
      <c r="F107" s="107"/>
      <c r="G107" s="107"/>
      <c r="H107" s="107"/>
      <c r="I107" s="107"/>
    </row>
    <row r="108" spans="1:9" ht="45" customHeight="1" x14ac:dyDescent="0.25">
      <c r="A108" s="107" t="s">
        <v>48</v>
      </c>
      <c r="B108" s="107"/>
      <c r="C108" s="107"/>
      <c r="D108" s="107"/>
      <c r="E108" s="107"/>
      <c r="F108" s="107"/>
      <c r="G108" s="107"/>
      <c r="H108" s="107"/>
      <c r="I108" s="107"/>
    </row>
    <row r="109" spans="1:9" ht="45" customHeight="1" x14ac:dyDescent="0.25">
      <c r="A109" s="107" t="s">
        <v>49</v>
      </c>
      <c r="B109" s="107"/>
      <c r="C109" s="107"/>
      <c r="D109" s="107"/>
      <c r="E109" s="107"/>
      <c r="F109" s="107"/>
      <c r="G109" s="107"/>
      <c r="H109" s="107"/>
      <c r="I109" s="107"/>
    </row>
    <row r="110" spans="1:9" ht="105" customHeight="1" x14ac:dyDescent="0.25">
      <c r="A110" s="107" t="s">
        <v>50</v>
      </c>
      <c r="B110" s="107"/>
      <c r="C110" s="107"/>
      <c r="D110" s="107"/>
      <c r="E110" s="107"/>
      <c r="F110" s="107"/>
      <c r="G110" s="107"/>
      <c r="H110" s="107"/>
      <c r="I110" s="107"/>
    </row>
    <row r="111" spans="1:9" x14ac:dyDescent="0.25">
      <c r="A111" s="7"/>
    </row>
    <row r="112" spans="1:9" x14ac:dyDescent="0.25">
      <c r="A112" s="108" t="s">
        <v>12</v>
      </c>
      <c r="B112" s="108"/>
      <c r="C112" s="108"/>
      <c r="D112" s="108"/>
      <c r="E112" s="108"/>
      <c r="F112" s="108"/>
      <c r="G112" s="108"/>
      <c r="H112" s="108"/>
      <c r="I112" s="108"/>
    </row>
    <row r="113" spans="1:10" x14ac:dyDescent="0.25">
      <c r="A113" s="109" t="s">
        <v>13</v>
      </c>
      <c r="B113" s="109"/>
      <c r="C113" s="109"/>
      <c r="D113" s="109"/>
      <c r="E113" s="109"/>
      <c r="F113" s="109"/>
      <c r="G113" s="109"/>
      <c r="H113" s="109"/>
      <c r="I113" s="109"/>
    </row>
    <row r="114" spans="1:10" x14ac:dyDescent="0.25">
      <c r="A114" s="109" t="s">
        <v>14</v>
      </c>
      <c r="B114" s="109"/>
      <c r="C114" s="109"/>
      <c r="D114" s="109"/>
      <c r="E114" s="109"/>
      <c r="F114" s="109"/>
      <c r="G114" s="109"/>
      <c r="H114" s="109"/>
      <c r="I114" s="109"/>
    </row>
    <row r="115" spans="1:10" x14ac:dyDescent="0.25">
      <c r="A115" s="109" t="s">
        <v>15</v>
      </c>
      <c r="B115" s="109"/>
      <c r="C115" s="109"/>
      <c r="D115" s="109"/>
      <c r="E115" s="109"/>
      <c r="F115" s="109"/>
      <c r="G115" s="109"/>
      <c r="H115" s="109"/>
      <c r="I115" s="109"/>
    </row>
    <row r="116" spans="1:10" x14ac:dyDescent="0.25">
      <c r="A116" s="109" t="s">
        <v>16</v>
      </c>
      <c r="B116" s="109"/>
      <c r="C116" s="109"/>
      <c r="D116" s="109"/>
      <c r="E116" s="109"/>
      <c r="F116" s="109"/>
      <c r="G116" s="109"/>
      <c r="H116" s="109"/>
      <c r="I116" s="109"/>
    </row>
    <row r="117" spans="1:10" x14ac:dyDescent="0.25">
      <c r="A117" s="109" t="s">
        <v>17</v>
      </c>
      <c r="B117" s="109"/>
      <c r="C117" s="109"/>
      <c r="D117" s="109"/>
      <c r="E117" s="109"/>
      <c r="F117" s="109"/>
      <c r="G117" s="109"/>
      <c r="H117" s="109"/>
      <c r="I117" s="109"/>
    </row>
    <row r="118" spans="1:10" x14ac:dyDescent="0.25">
      <c r="A118" s="91"/>
      <c r="B118" s="91"/>
      <c r="C118" s="91"/>
      <c r="D118" s="91"/>
      <c r="E118" s="91"/>
      <c r="F118" s="91"/>
      <c r="G118" s="91"/>
      <c r="H118" s="91"/>
      <c r="I118" s="91"/>
    </row>
    <row r="119" spans="1:10" x14ac:dyDescent="0.25">
      <c r="A119" s="90" t="s">
        <v>214</v>
      </c>
      <c r="B119" s="91"/>
      <c r="C119" s="91"/>
      <c r="D119" s="91"/>
      <c r="E119" s="91"/>
      <c r="F119" s="91"/>
      <c r="G119" s="91"/>
      <c r="H119" s="91"/>
      <c r="I119" s="91"/>
    </row>
    <row r="120" spans="1:10" x14ac:dyDescent="0.25">
      <c r="A120" s="98" t="s">
        <v>226</v>
      </c>
      <c r="B120" s="98"/>
      <c r="C120" s="98"/>
      <c r="D120" s="98"/>
      <c r="E120" s="98"/>
      <c r="F120" s="98"/>
      <c r="G120" s="98"/>
      <c r="H120" s="98"/>
      <c r="I120" s="98"/>
      <c r="J120" s="31"/>
    </row>
    <row r="121" spans="1:10" x14ac:dyDescent="0.25">
      <c r="A121" s="98" t="s">
        <v>215</v>
      </c>
      <c r="B121" s="98"/>
      <c r="C121" s="98"/>
      <c r="D121" s="98"/>
      <c r="E121" s="98"/>
      <c r="F121" s="98"/>
      <c r="G121" s="98"/>
      <c r="H121" s="98"/>
      <c r="I121" s="98"/>
    </row>
    <row r="122" spans="1:10" x14ac:dyDescent="0.25">
      <c r="A122" s="91"/>
      <c r="B122" s="91"/>
      <c r="C122" s="91"/>
      <c r="D122" s="91"/>
      <c r="E122" s="91"/>
      <c r="F122" s="91"/>
      <c r="G122" s="91"/>
      <c r="H122" s="91"/>
      <c r="I122" s="91"/>
    </row>
    <row r="123" spans="1:10" ht="17.25" x14ac:dyDescent="0.25">
      <c r="A123" s="105" t="s">
        <v>110</v>
      </c>
      <c r="B123" s="105"/>
      <c r="C123" s="105"/>
      <c r="D123" s="105"/>
      <c r="E123" s="105"/>
      <c r="F123" s="105"/>
      <c r="G123" s="105"/>
      <c r="H123" s="105"/>
      <c r="I123" s="105"/>
    </row>
    <row r="124" spans="1:10" ht="30" customHeight="1" x14ac:dyDescent="0.25">
      <c r="A124" s="106" t="s">
        <v>39</v>
      </c>
      <c r="B124" s="106"/>
      <c r="C124" s="106"/>
      <c r="D124" s="106"/>
      <c r="E124" s="106"/>
      <c r="F124" s="106"/>
      <c r="G124" s="106"/>
      <c r="H124" s="106"/>
      <c r="I124" s="106"/>
    </row>
    <row r="125" spans="1:10" ht="30" customHeight="1" x14ac:dyDescent="0.25">
      <c r="A125" s="107" t="s">
        <v>51</v>
      </c>
      <c r="B125" s="107"/>
      <c r="C125" s="107"/>
      <c r="D125" s="107"/>
      <c r="E125" s="107"/>
      <c r="F125" s="107"/>
      <c r="G125" s="107"/>
      <c r="H125" s="107"/>
      <c r="I125" s="107"/>
    </row>
    <row r="126" spans="1:10" ht="15" customHeight="1" x14ac:dyDescent="0.25">
      <c r="A126" s="107" t="s">
        <v>40</v>
      </c>
      <c r="B126" s="107"/>
      <c r="C126" s="107"/>
      <c r="D126" s="107"/>
      <c r="E126" s="107"/>
      <c r="F126" s="107"/>
      <c r="G126" s="107"/>
      <c r="H126" s="107"/>
      <c r="I126" s="107"/>
    </row>
    <row r="127" spans="1:10" ht="15" customHeight="1" x14ac:dyDescent="0.25">
      <c r="A127" s="101" t="s">
        <v>35</v>
      </c>
      <c r="B127" s="101"/>
      <c r="C127" s="101"/>
      <c r="D127" s="101"/>
      <c r="E127" s="101"/>
      <c r="F127" s="101"/>
      <c r="G127" s="101"/>
      <c r="H127" s="101"/>
      <c r="I127" s="101"/>
    </row>
    <row r="128" spans="1:10" ht="15" customHeight="1" x14ac:dyDescent="0.25">
      <c r="A128" s="101" t="s">
        <v>41</v>
      </c>
      <c r="B128" s="101"/>
      <c r="C128" s="101"/>
      <c r="D128" s="101"/>
      <c r="E128" s="101"/>
      <c r="F128" s="101"/>
      <c r="G128" s="101"/>
      <c r="H128" s="101"/>
      <c r="I128" s="101"/>
    </row>
    <row r="129" spans="1:9" x14ac:dyDescent="0.25">
      <c r="A129" s="103" t="s">
        <v>36</v>
      </c>
      <c r="B129" s="103"/>
      <c r="C129" s="103"/>
      <c r="D129" s="103"/>
      <c r="E129" s="103"/>
      <c r="F129" s="103"/>
      <c r="G129" s="103"/>
      <c r="H129" s="103"/>
      <c r="I129" s="103"/>
    </row>
    <row r="131" spans="1:9" ht="30" customHeight="1" x14ac:dyDescent="0.25">
      <c r="A131" s="107" t="s">
        <v>42</v>
      </c>
      <c r="B131" s="107"/>
      <c r="C131" s="107"/>
      <c r="D131" s="107"/>
      <c r="E131" s="107"/>
      <c r="F131" s="107"/>
      <c r="G131" s="107"/>
      <c r="H131" s="107"/>
      <c r="I131" s="107"/>
    </row>
    <row r="132" spans="1:9" x14ac:dyDescent="0.25">
      <c r="A132" s="103" t="s">
        <v>23</v>
      </c>
      <c r="B132" s="103"/>
      <c r="C132" s="103"/>
      <c r="D132" s="103"/>
      <c r="E132" s="103"/>
      <c r="F132" s="103"/>
      <c r="G132" s="103"/>
      <c r="H132" s="103"/>
      <c r="I132" s="103"/>
    </row>
    <row r="133" spans="1:9" x14ac:dyDescent="0.25">
      <c r="A133" s="103" t="s">
        <v>24</v>
      </c>
      <c r="B133" s="103"/>
      <c r="C133" s="103"/>
      <c r="D133" s="103"/>
      <c r="E133" s="103"/>
      <c r="F133" s="103"/>
      <c r="G133" s="103"/>
      <c r="H133" s="103"/>
      <c r="I133" s="103"/>
    </row>
    <row r="134" spans="1:9" x14ac:dyDescent="0.25">
      <c r="A134" s="103" t="s">
        <v>29</v>
      </c>
      <c r="B134" s="103"/>
      <c r="C134" s="103"/>
      <c r="D134" s="103"/>
      <c r="E134" s="103"/>
      <c r="F134" s="103"/>
      <c r="G134" s="103"/>
      <c r="H134" s="103"/>
      <c r="I134" s="103"/>
    </row>
    <row r="135" spans="1:9" x14ac:dyDescent="0.25">
      <c r="A135" s="103" t="s">
        <v>25</v>
      </c>
      <c r="B135" s="103"/>
      <c r="C135" s="103"/>
      <c r="D135" s="103"/>
      <c r="E135" s="103"/>
      <c r="F135" s="103"/>
      <c r="G135" s="103"/>
      <c r="H135" s="103"/>
      <c r="I135" s="103"/>
    </row>
    <row r="137" spans="1:9" ht="45" customHeight="1" x14ac:dyDescent="0.25">
      <c r="A137" s="107" t="s">
        <v>32</v>
      </c>
      <c r="B137" s="107"/>
      <c r="C137" s="107"/>
      <c r="D137" s="107"/>
      <c r="E137" s="107"/>
      <c r="F137" s="107"/>
      <c r="G137" s="107"/>
      <c r="H137" s="107"/>
      <c r="I137" s="107"/>
    </row>
    <row r="138" spans="1:9" ht="15" customHeight="1" x14ac:dyDescent="0.25">
      <c r="A138" s="89"/>
      <c r="B138" s="89"/>
      <c r="C138" s="89"/>
      <c r="D138" s="89"/>
      <c r="E138" s="89"/>
      <c r="F138" s="89"/>
      <c r="G138" s="89"/>
      <c r="H138" s="89"/>
      <c r="I138" s="89"/>
    </row>
    <row r="139" spans="1:9" ht="15" customHeight="1" x14ac:dyDescent="0.25">
      <c r="A139" s="90" t="s">
        <v>214</v>
      </c>
      <c r="B139" s="89"/>
      <c r="C139" s="89"/>
      <c r="D139" s="89"/>
      <c r="E139" s="89"/>
      <c r="F139" s="89"/>
      <c r="G139" s="89"/>
      <c r="H139" s="89"/>
      <c r="I139" s="89"/>
    </row>
    <row r="140" spans="1:9" ht="15" customHeight="1" x14ac:dyDescent="0.25">
      <c r="A140" s="104" t="s">
        <v>216</v>
      </c>
      <c r="B140" s="104"/>
      <c r="C140" s="104"/>
      <c r="D140" s="104"/>
      <c r="E140" s="104"/>
      <c r="F140" s="104"/>
      <c r="G140" s="104"/>
      <c r="H140" s="104"/>
      <c r="I140" s="104"/>
    </row>
    <row r="141" spans="1:9" ht="15" customHeight="1" x14ac:dyDescent="0.25">
      <c r="A141" s="104" t="s">
        <v>215</v>
      </c>
      <c r="B141" s="104"/>
      <c r="C141" s="104"/>
      <c r="D141" s="104"/>
      <c r="E141" s="104"/>
      <c r="F141" s="104"/>
      <c r="G141" s="104"/>
      <c r="H141" s="104"/>
      <c r="I141" s="104"/>
    </row>
    <row r="143" spans="1:9" ht="17.25" x14ac:dyDescent="0.3">
      <c r="A143" s="111" t="s">
        <v>111</v>
      </c>
      <c r="B143" s="111"/>
      <c r="C143" s="111"/>
      <c r="D143" s="111"/>
      <c r="E143" s="111"/>
      <c r="F143" s="111"/>
      <c r="G143" s="111"/>
      <c r="H143" s="111"/>
      <c r="I143" s="111"/>
    </row>
    <row r="144" spans="1:9" ht="30" customHeight="1" x14ac:dyDescent="0.25">
      <c r="A144" s="114" t="s">
        <v>46</v>
      </c>
      <c r="B144" s="114"/>
      <c r="C144" s="114"/>
      <c r="D144" s="114"/>
      <c r="E144" s="114"/>
      <c r="F144" s="114"/>
      <c r="G144" s="114"/>
      <c r="H144" s="114"/>
      <c r="I144" s="114"/>
    </row>
    <row r="145" spans="1:9" ht="30" customHeight="1" x14ac:dyDescent="0.25">
      <c r="A145" s="107" t="s">
        <v>52</v>
      </c>
      <c r="B145" s="107"/>
      <c r="C145" s="107"/>
      <c r="D145" s="107"/>
      <c r="E145" s="107"/>
      <c r="F145" s="107"/>
      <c r="G145" s="107"/>
      <c r="H145" s="107"/>
      <c r="I145" s="107"/>
    </row>
    <row r="146" spans="1:9" x14ac:dyDescent="0.25">
      <c r="A146" s="9"/>
    </row>
    <row r="147" spans="1:9" ht="15" customHeight="1" x14ac:dyDescent="0.25">
      <c r="A147" s="115" t="s">
        <v>118</v>
      </c>
      <c r="B147" s="115"/>
      <c r="C147" s="115"/>
      <c r="D147" s="115"/>
      <c r="E147" s="115"/>
      <c r="F147" s="115"/>
      <c r="G147" s="115"/>
      <c r="H147" s="115"/>
      <c r="I147" s="115"/>
    </row>
    <row r="148" spans="1:9" ht="15" customHeight="1" x14ac:dyDescent="0.25">
      <c r="A148" s="9"/>
      <c r="B148" s="9"/>
      <c r="C148" s="9"/>
      <c r="D148" s="9"/>
      <c r="E148" s="9"/>
      <c r="F148" s="9"/>
      <c r="G148" s="9"/>
      <c r="H148" s="9"/>
      <c r="I148" s="9"/>
    </row>
    <row r="149" spans="1:9" ht="15" customHeight="1" x14ac:dyDescent="0.25">
      <c r="A149" s="9"/>
      <c r="B149" s="9"/>
      <c r="C149" s="9"/>
      <c r="D149" s="9"/>
      <c r="E149" s="9"/>
      <c r="F149" s="9"/>
      <c r="G149" s="9"/>
      <c r="H149" s="9"/>
      <c r="I149" s="9"/>
    </row>
    <row r="150" spans="1:9" ht="15" customHeight="1" x14ac:dyDescent="0.25">
      <c r="A150" s="9"/>
      <c r="B150" s="9"/>
      <c r="C150" s="9"/>
      <c r="D150" s="9"/>
      <c r="E150" s="9"/>
      <c r="F150" s="9"/>
      <c r="G150" s="9"/>
      <c r="H150" s="9"/>
      <c r="I150" s="9"/>
    </row>
    <row r="151" spans="1:9" ht="15" customHeight="1" x14ac:dyDescent="0.25">
      <c r="A151" s="9"/>
      <c r="B151" s="9"/>
      <c r="C151" s="9"/>
      <c r="D151" s="9"/>
      <c r="E151" s="9"/>
      <c r="F151" s="9"/>
      <c r="G151" s="9"/>
      <c r="H151" s="9"/>
      <c r="I151" s="9"/>
    </row>
    <row r="152" spans="1:9" ht="15" customHeight="1" x14ac:dyDescent="0.25">
      <c r="A152" s="9"/>
      <c r="B152" s="9"/>
      <c r="C152" s="9"/>
      <c r="D152" s="9"/>
      <c r="E152" s="9"/>
      <c r="F152" s="9"/>
      <c r="G152" s="9"/>
      <c r="H152" s="9"/>
      <c r="I152" s="9"/>
    </row>
    <row r="153" spans="1:9" ht="15" customHeight="1" x14ac:dyDescent="0.25">
      <c r="A153" s="9"/>
      <c r="B153" s="9"/>
      <c r="C153" s="9"/>
      <c r="D153" s="9"/>
      <c r="E153" s="9"/>
      <c r="F153" s="9"/>
      <c r="G153" s="9"/>
      <c r="H153" s="9"/>
      <c r="I153" s="9"/>
    </row>
    <row r="154" spans="1:9" ht="15" customHeight="1" x14ac:dyDescent="0.25">
      <c r="A154" s="9"/>
      <c r="B154" s="9"/>
      <c r="C154" s="9"/>
      <c r="D154" s="9"/>
      <c r="E154" s="9"/>
      <c r="F154" s="9"/>
      <c r="G154" s="9"/>
      <c r="H154" s="9"/>
      <c r="I154" s="9"/>
    </row>
    <row r="155" spans="1:9" ht="15" customHeight="1" x14ac:dyDescent="0.25">
      <c r="A155" s="9"/>
      <c r="B155" s="9"/>
      <c r="C155" s="9"/>
      <c r="D155" s="9"/>
      <c r="E155" s="9"/>
      <c r="F155" s="9"/>
      <c r="G155" s="9"/>
      <c r="H155" s="9"/>
      <c r="I155" s="9"/>
    </row>
    <row r="156" spans="1:9" ht="15" customHeight="1" x14ac:dyDescent="0.25">
      <c r="A156" s="9"/>
      <c r="B156" s="9"/>
      <c r="C156" s="9"/>
      <c r="D156" s="9"/>
      <c r="E156" s="9"/>
      <c r="F156" s="9"/>
      <c r="G156" s="9"/>
      <c r="H156" s="9"/>
      <c r="I156" s="9"/>
    </row>
    <row r="157" spans="1:9" ht="15" customHeight="1" x14ac:dyDescent="0.25">
      <c r="A157" s="9"/>
      <c r="B157" s="9"/>
      <c r="C157" s="9"/>
      <c r="D157" s="9"/>
      <c r="E157" s="9"/>
      <c r="F157" s="9"/>
      <c r="G157" s="9"/>
      <c r="H157" s="9"/>
      <c r="I157" s="9"/>
    </row>
    <row r="158" spans="1:9" ht="15" customHeight="1" x14ac:dyDescent="0.25">
      <c r="A158" s="9"/>
      <c r="B158" s="9"/>
      <c r="C158" s="9"/>
      <c r="D158" s="9"/>
      <c r="E158" s="9"/>
      <c r="F158" s="9"/>
      <c r="G158" s="9"/>
      <c r="H158" s="9"/>
      <c r="I158" s="9"/>
    </row>
    <row r="159" spans="1:9" ht="15" customHeight="1" x14ac:dyDescent="0.25">
      <c r="A159" s="9"/>
      <c r="B159" s="9"/>
      <c r="C159" s="9"/>
      <c r="D159" s="9"/>
      <c r="E159" s="9"/>
      <c r="F159" s="9"/>
      <c r="G159" s="9"/>
      <c r="H159" s="9"/>
      <c r="I159" s="9"/>
    </row>
    <row r="160" spans="1:9" ht="15" customHeight="1" x14ac:dyDescent="0.25">
      <c r="A160" s="9"/>
      <c r="B160" s="9"/>
      <c r="C160" s="9"/>
      <c r="D160" s="9"/>
      <c r="E160" s="9"/>
      <c r="F160" s="9"/>
      <c r="G160" s="9"/>
      <c r="H160" s="9"/>
      <c r="I160" s="9"/>
    </row>
    <row r="161" spans="1:9" ht="15" customHeight="1" x14ac:dyDescent="0.25">
      <c r="A161" s="9"/>
      <c r="B161" s="9"/>
      <c r="C161" s="9"/>
      <c r="D161" s="9"/>
      <c r="E161" s="9"/>
      <c r="F161" s="9"/>
      <c r="G161" s="9"/>
      <c r="H161" s="9"/>
      <c r="I161" s="9"/>
    </row>
    <row r="162" spans="1:9" ht="15" customHeight="1" x14ac:dyDescent="0.25">
      <c r="A162" s="9"/>
      <c r="B162" s="9"/>
      <c r="C162" s="9"/>
      <c r="D162" s="9"/>
      <c r="E162" s="9"/>
      <c r="F162" s="9"/>
      <c r="G162" s="9"/>
      <c r="H162" s="9"/>
      <c r="I162" s="9"/>
    </row>
    <row r="163" spans="1:9" ht="15" customHeight="1" x14ac:dyDescent="0.25">
      <c r="A163" s="9"/>
      <c r="B163" s="9"/>
      <c r="C163" s="9"/>
      <c r="D163" s="9"/>
      <c r="E163" s="9"/>
      <c r="F163" s="9"/>
      <c r="G163" s="9"/>
      <c r="H163" s="9"/>
      <c r="I163" s="9"/>
    </row>
    <row r="164" spans="1:9" ht="15" customHeight="1" x14ac:dyDescent="0.25">
      <c r="A164" s="9"/>
      <c r="B164" s="9"/>
      <c r="C164" s="9"/>
      <c r="D164" s="9"/>
      <c r="E164" s="9"/>
      <c r="F164" s="9"/>
      <c r="G164" s="9"/>
      <c r="H164" s="9"/>
      <c r="I164" s="9"/>
    </row>
    <row r="165" spans="1:9" ht="15" customHeight="1" x14ac:dyDescent="0.25">
      <c r="A165" s="9"/>
      <c r="B165" s="9"/>
      <c r="C165" s="9"/>
      <c r="D165" s="9"/>
      <c r="E165" s="9"/>
      <c r="F165" s="9"/>
      <c r="G165" s="9"/>
      <c r="H165" s="9"/>
      <c r="I165" s="9"/>
    </row>
    <row r="166" spans="1:9" ht="15" customHeight="1" x14ac:dyDescent="0.25">
      <c r="A166" s="9"/>
      <c r="B166" s="9"/>
      <c r="C166" s="9"/>
      <c r="D166" s="9"/>
      <c r="E166" s="9"/>
      <c r="F166" s="9"/>
      <c r="G166" s="9"/>
      <c r="H166" s="9"/>
      <c r="I166" s="9"/>
    </row>
    <row r="167" spans="1:9" ht="15" customHeight="1" x14ac:dyDescent="0.25">
      <c r="A167" s="9"/>
      <c r="B167" s="9"/>
      <c r="C167" s="9"/>
      <c r="D167" s="9"/>
      <c r="E167" s="9"/>
      <c r="F167" s="9"/>
      <c r="G167" s="9"/>
      <c r="H167" s="9"/>
      <c r="I167" s="9"/>
    </row>
    <row r="168" spans="1:9" ht="15" customHeight="1" x14ac:dyDescent="0.25">
      <c r="A168" s="9"/>
      <c r="B168" s="9"/>
      <c r="C168" s="9"/>
      <c r="D168" s="9"/>
      <c r="E168" s="9"/>
      <c r="F168" s="9"/>
      <c r="G168" s="9"/>
      <c r="H168" s="9"/>
      <c r="I168" s="9"/>
    </row>
    <row r="169" spans="1:9" ht="15" customHeight="1" x14ac:dyDescent="0.25">
      <c r="A169" s="9"/>
      <c r="B169" s="9"/>
      <c r="C169" s="9"/>
      <c r="D169" s="9"/>
      <c r="E169" s="9"/>
      <c r="F169" s="9"/>
      <c r="G169" s="9"/>
      <c r="H169" s="9"/>
      <c r="I169" s="9"/>
    </row>
    <row r="170" spans="1:9" ht="15" customHeight="1" x14ac:dyDescent="0.25">
      <c r="A170" s="9"/>
      <c r="B170" s="9"/>
      <c r="C170" s="9"/>
      <c r="D170" s="9"/>
      <c r="E170" s="9"/>
      <c r="F170" s="9"/>
      <c r="G170" s="9"/>
      <c r="H170" s="9"/>
      <c r="I170" s="9"/>
    </row>
    <row r="171" spans="1:9" ht="15" customHeight="1" x14ac:dyDescent="0.25">
      <c r="A171" s="9"/>
      <c r="B171" s="9"/>
      <c r="C171" s="9"/>
      <c r="D171" s="9"/>
      <c r="E171" s="9"/>
      <c r="F171" s="9"/>
      <c r="G171" s="9"/>
      <c r="H171" s="9"/>
      <c r="I171" s="9"/>
    </row>
    <row r="172" spans="1:9" ht="15" customHeight="1" x14ac:dyDescent="0.25">
      <c r="A172" s="9"/>
      <c r="B172" s="9"/>
      <c r="C172" s="9"/>
      <c r="D172" s="9"/>
      <c r="E172" s="9"/>
      <c r="F172" s="9"/>
      <c r="G172" s="9"/>
      <c r="H172" s="9"/>
      <c r="I172" s="9"/>
    </row>
    <row r="173" spans="1:9" ht="15" customHeight="1" x14ac:dyDescent="0.25">
      <c r="A173" s="9"/>
      <c r="B173" s="9"/>
      <c r="C173" s="9"/>
      <c r="D173" s="9"/>
      <c r="E173" s="9"/>
      <c r="F173" s="9"/>
      <c r="G173" s="9"/>
      <c r="H173" s="9"/>
      <c r="I173" s="9"/>
    </row>
    <row r="174" spans="1:9" ht="15" customHeight="1" x14ac:dyDescent="0.25">
      <c r="A174" s="9"/>
      <c r="B174" s="9"/>
      <c r="C174" s="9"/>
      <c r="D174" s="9"/>
      <c r="E174" s="9"/>
      <c r="F174" s="9"/>
      <c r="G174" s="9"/>
      <c r="H174" s="9"/>
      <c r="I174" s="9"/>
    </row>
    <row r="175" spans="1:9" x14ac:dyDescent="0.25">
      <c r="A175" s="11"/>
    </row>
    <row r="176" spans="1:9" x14ac:dyDescent="0.25">
      <c r="A176" s="11"/>
    </row>
    <row r="177" spans="1:9" x14ac:dyDescent="0.25">
      <c r="A177" s="11"/>
    </row>
    <row r="178" spans="1:9" x14ac:dyDescent="0.25">
      <c r="A178" s="11"/>
    </row>
    <row r="179" spans="1:9" x14ac:dyDescent="0.25">
      <c r="A179" s="11"/>
    </row>
    <row r="180" spans="1:9" x14ac:dyDescent="0.25">
      <c r="A180" s="11"/>
    </row>
    <row r="181" spans="1:9" x14ac:dyDescent="0.25">
      <c r="A181" s="11"/>
    </row>
    <row r="182" spans="1:9" x14ac:dyDescent="0.25">
      <c r="A182" s="116" t="s">
        <v>119</v>
      </c>
      <c r="B182" s="116"/>
      <c r="C182" s="116"/>
      <c r="D182" s="116"/>
      <c r="E182" s="116"/>
      <c r="F182" s="116"/>
      <c r="G182" s="116"/>
      <c r="H182" s="116"/>
      <c r="I182" s="116"/>
    </row>
    <row r="183" spans="1:9" ht="30" customHeight="1" x14ac:dyDescent="0.25">
      <c r="A183" s="107" t="s">
        <v>53</v>
      </c>
      <c r="B183" s="107"/>
      <c r="C183" s="107"/>
      <c r="D183" s="107"/>
      <c r="E183" s="107"/>
      <c r="F183" s="107"/>
      <c r="G183" s="107"/>
      <c r="H183" s="107"/>
      <c r="I183" s="107"/>
    </row>
    <row r="184" spans="1:9" ht="45" customHeight="1" x14ac:dyDescent="0.25">
      <c r="A184" s="112" t="s">
        <v>184</v>
      </c>
      <c r="B184" s="113"/>
      <c r="C184" s="113"/>
      <c r="D184" s="113"/>
      <c r="E184" s="113"/>
      <c r="F184" s="113"/>
      <c r="G184" s="113"/>
      <c r="H184" s="113"/>
      <c r="I184" s="113"/>
    </row>
    <row r="186" spans="1:9" ht="17.25" customHeight="1" x14ac:dyDescent="0.3">
      <c r="A186" s="111" t="s">
        <v>112</v>
      </c>
      <c r="B186" s="111"/>
      <c r="C186" s="111"/>
      <c r="D186" s="111"/>
      <c r="E186" s="111"/>
      <c r="F186" s="111"/>
      <c r="G186" s="111"/>
      <c r="H186" s="111"/>
      <c r="I186" s="111"/>
    </row>
    <row r="187" spans="1:9" ht="30" customHeight="1" x14ac:dyDescent="0.25">
      <c r="A187" s="114" t="s">
        <v>56</v>
      </c>
      <c r="B187" s="114"/>
      <c r="C187" s="114"/>
      <c r="D187" s="114"/>
      <c r="E187" s="114"/>
      <c r="F187" s="114"/>
      <c r="G187" s="114"/>
      <c r="H187" s="114"/>
      <c r="I187" s="114"/>
    </row>
    <row r="188" spans="1:9" ht="30" customHeight="1" x14ac:dyDescent="0.25">
      <c r="A188" s="107" t="s">
        <v>33</v>
      </c>
      <c r="B188" s="107"/>
      <c r="C188" s="107"/>
      <c r="D188" s="107"/>
      <c r="E188" s="107"/>
      <c r="F188" s="107"/>
      <c r="G188" s="107"/>
      <c r="H188" s="107"/>
      <c r="I188" s="107"/>
    </row>
    <row r="189" spans="1:9" ht="45" customHeight="1" x14ac:dyDescent="0.25">
      <c r="A189" s="101" t="s">
        <v>57</v>
      </c>
      <c r="B189" s="101"/>
      <c r="C189" s="101"/>
      <c r="D189" s="101"/>
      <c r="E189" s="101"/>
      <c r="F189" s="101"/>
      <c r="G189" s="101"/>
      <c r="H189" s="101"/>
      <c r="I189" s="101"/>
    </row>
    <row r="190" spans="1:9" ht="30" customHeight="1" x14ac:dyDescent="0.25">
      <c r="A190" s="101" t="s">
        <v>54</v>
      </c>
      <c r="B190" s="101"/>
      <c r="C190" s="101"/>
      <c r="D190" s="101"/>
      <c r="E190" s="101"/>
      <c r="F190" s="101"/>
      <c r="G190" s="101"/>
      <c r="H190" s="101"/>
      <c r="I190" s="101"/>
    </row>
    <row r="192" spans="1:9" ht="17.25" customHeight="1" x14ac:dyDescent="0.3">
      <c r="A192" s="111" t="s">
        <v>120</v>
      </c>
      <c r="B192" s="111"/>
      <c r="C192" s="111"/>
      <c r="D192" s="111"/>
      <c r="E192" s="111"/>
      <c r="F192" s="111"/>
      <c r="G192" s="111"/>
      <c r="H192" s="111"/>
      <c r="I192" s="111"/>
    </row>
    <row r="193" spans="1:9" ht="90" customHeight="1" x14ac:dyDescent="0.25">
      <c r="A193" s="107" t="s">
        <v>60</v>
      </c>
      <c r="B193" s="107"/>
      <c r="C193" s="107"/>
      <c r="D193" s="107"/>
      <c r="E193" s="107"/>
      <c r="F193" s="107"/>
      <c r="G193" s="107"/>
      <c r="H193" s="107"/>
      <c r="I193" s="107"/>
    </row>
    <row r="195" spans="1:9" ht="17.25" x14ac:dyDescent="0.3">
      <c r="A195" s="111" t="s">
        <v>114</v>
      </c>
      <c r="B195" s="111"/>
      <c r="C195" s="111"/>
      <c r="D195" s="111"/>
      <c r="E195" s="111"/>
      <c r="F195" s="111"/>
      <c r="G195" s="111"/>
      <c r="H195" s="111"/>
      <c r="I195" s="111"/>
    </row>
    <row r="196" spans="1:9" ht="30" customHeight="1" x14ac:dyDescent="0.25">
      <c r="A196" s="106" t="s">
        <v>115</v>
      </c>
      <c r="B196" s="106"/>
      <c r="C196" s="106"/>
      <c r="D196" s="106"/>
      <c r="E196" s="106"/>
      <c r="F196" s="106"/>
      <c r="G196" s="106"/>
      <c r="H196" s="106"/>
      <c r="I196" s="106"/>
    </row>
    <row r="197" spans="1:9" ht="30" customHeight="1" x14ac:dyDescent="0.25">
      <c r="A197" s="101" t="s">
        <v>55</v>
      </c>
      <c r="B197" s="101"/>
      <c r="C197" s="101"/>
      <c r="D197" s="101"/>
      <c r="E197" s="101"/>
      <c r="F197" s="101"/>
      <c r="G197" s="101"/>
      <c r="H197" s="101"/>
      <c r="I197" s="101"/>
    </row>
    <row r="198" spans="1:9" ht="45" customHeight="1" x14ac:dyDescent="0.25">
      <c r="A198" s="101" t="s">
        <v>58</v>
      </c>
      <c r="B198" s="101"/>
      <c r="C198" s="101"/>
      <c r="D198" s="101"/>
      <c r="E198" s="101"/>
      <c r="F198" s="101"/>
      <c r="G198" s="101"/>
      <c r="H198" s="101"/>
      <c r="I198" s="101"/>
    </row>
    <row r="199" spans="1:9" ht="15" customHeight="1" x14ac:dyDescent="0.25">
      <c r="A199" s="93"/>
      <c r="B199" s="93"/>
      <c r="C199" s="93"/>
      <c r="D199" s="93"/>
      <c r="E199" s="93"/>
      <c r="F199" s="93"/>
      <c r="G199" s="93"/>
      <c r="H199" s="93"/>
      <c r="I199" s="93"/>
    </row>
    <row r="200" spans="1:9" ht="15" customHeight="1" x14ac:dyDescent="0.25">
      <c r="A200" s="95" t="s">
        <v>214</v>
      </c>
      <c r="B200" s="94"/>
      <c r="C200" s="94"/>
      <c r="D200" s="94"/>
      <c r="E200" s="94"/>
      <c r="F200" s="94"/>
      <c r="G200" s="94"/>
      <c r="H200" s="94"/>
      <c r="I200" s="94"/>
    </row>
    <row r="201" spans="1:9" ht="15" customHeight="1" x14ac:dyDescent="0.25">
      <c r="A201" s="98" t="s">
        <v>223</v>
      </c>
      <c r="B201" s="98"/>
      <c r="C201" s="98"/>
      <c r="D201" s="98"/>
      <c r="E201" s="98"/>
      <c r="F201" s="98"/>
      <c r="G201" s="98"/>
      <c r="H201" s="98"/>
      <c r="I201" s="98"/>
    </row>
    <row r="202" spans="1:9" x14ac:dyDescent="0.25">
      <c r="A202" s="5"/>
    </row>
    <row r="203" spans="1:9" ht="105" customHeight="1" x14ac:dyDescent="0.25">
      <c r="A203" s="101" t="s">
        <v>27</v>
      </c>
      <c r="B203" s="101"/>
      <c r="C203" s="101"/>
      <c r="D203" s="101"/>
      <c r="E203" s="101"/>
      <c r="F203" s="101"/>
      <c r="G203" s="101"/>
      <c r="H203" s="101"/>
      <c r="I203" s="101"/>
    </row>
    <row r="205" spans="1:9" ht="17.25" x14ac:dyDescent="0.3">
      <c r="A205" s="188" t="s">
        <v>123</v>
      </c>
      <c r="B205" s="188"/>
      <c r="C205" s="188"/>
      <c r="D205" s="188"/>
      <c r="E205" s="188"/>
      <c r="F205" s="188"/>
      <c r="G205" s="188"/>
      <c r="H205" s="188"/>
      <c r="I205" s="188"/>
    </row>
    <row r="206" spans="1:9" x14ac:dyDescent="0.25">
      <c r="A206" s="101" t="s">
        <v>224</v>
      </c>
      <c r="B206" s="101"/>
      <c r="C206" s="101"/>
      <c r="D206" s="101"/>
      <c r="E206" s="101"/>
      <c r="F206" s="101"/>
      <c r="G206" s="101"/>
      <c r="H206" s="101"/>
      <c r="I206" s="101"/>
    </row>
    <row r="207" spans="1:9" x14ac:dyDescent="0.25">
      <c r="A207" s="101"/>
      <c r="B207" s="101"/>
      <c r="C207" s="101"/>
      <c r="D207" s="101"/>
      <c r="E207" s="101"/>
      <c r="F207" s="101"/>
      <c r="G207" s="101"/>
      <c r="H207" s="101"/>
      <c r="I207" s="101"/>
    </row>
    <row r="208" spans="1:9" x14ac:dyDescent="0.25">
      <c r="A208" s="40"/>
      <c r="B208" s="40"/>
      <c r="C208" s="40"/>
      <c r="D208" s="40"/>
      <c r="E208" s="40"/>
      <c r="F208" s="40"/>
      <c r="G208" s="40"/>
      <c r="H208" s="40"/>
      <c r="I208" s="40"/>
    </row>
    <row r="209" spans="1:9" ht="15.75" x14ac:dyDescent="0.25">
      <c r="A209" s="100" t="s">
        <v>125</v>
      </c>
      <c r="B209" s="100"/>
      <c r="C209" s="100"/>
      <c r="D209" s="100"/>
      <c r="E209" s="100"/>
      <c r="F209" s="100"/>
      <c r="G209" s="100"/>
      <c r="H209" s="100"/>
      <c r="I209" s="100"/>
    </row>
    <row r="210" spans="1:9" x14ac:dyDescent="0.25">
      <c r="A210" s="99" t="s">
        <v>124</v>
      </c>
      <c r="B210" s="99"/>
      <c r="C210" s="99"/>
      <c r="D210" s="99"/>
      <c r="E210" s="99"/>
      <c r="F210" s="99"/>
      <c r="G210" s="99"/>
      <c r="H210" s="99"/>
      <c r="I210" s="99"/>
    </row>
    <row r="211" spans="1:9" x14ac:dyDescent="0.25">
      <c r="A211" s="99" t="s">
        <v>126</v>
      </c>
      <c r="B211" s="99"/>
      <c r="C211" s="99"/>
      <c r="D211" s="99"/>
      <c r="E211" s="99"/>
      <c r="F211" s="99"/>
      <c r="G211" s="99"/>
      <c r="H211" s="99"/>
      <c r="I211" s="99"/>
    </row>
    <row r="212" spans="1:9" x14ac:dyDescent="0.25">
      <c r="A212" s="99" t="s">
        <v>127</v>
      </c>
      <c r="B212" s="99"/>
      <c r="C212" s="99"/>
      <c r="D212" s="99"/>
      <c r="E212" s="99"/>
      <c r="F212" s="99"/>
      <c r="G212" s="99"/>
      <c r="H212" s="99"/>
      <c r="I212" s="99"/>
    </row>
    <row r="213" spans="1:9" x14ac:dyDescent="0.25">
      <c r="A213" s="99" t="s">
        <v>183</v>
      </c>
      <c r="B213" s="99"/>
      <c r="C213" s="99"/>
      <c r="D213" s="99"/>
      <c r="E213" s="99"/>
      <c r="F213" s="99"/>
      <c r="G213" s="99"/>
      <c r="H213" s="99"/>
      <c r="I213" s="99"/>
    </row>
  </sheetData>
  <mergeCells count="138">
    <mergeCell ref="A120:I120"/>
    <mergeCell ref="A28:I28"/>
    <mergeCell ref="A30:I30"/>
    <mergeCell ref="A121:I121"/>
    <mergeCell ref="A205:I205"/>
    <mergeCell ref="A206:I207"/>
    <mergeCell ref="A14:I14"/>
    <mergeCell ref="A15:I15"/>
    <mergeCell ref="A17:I17"/>
    <mergeCell ref="A19:I19"/>
    <mergeCell ref="A22:C22"/>
    <mergeCell ref="D22:F22"/>
    <mergeCell ref="G22:I22"/>
    <mergeCell ref="A26:C26"/>
    <mergeCell ref="D26:F26"/>
    <mergeCell ref="G26:I26"/>
    <mergeCell ref="A40:I40"/>
    <mergeCell ref="A41:B41"/>
    <mergeCell ref="C41:D41"/>
    <mergeCell ref="E41:F41"/>
    <mergeCell ref="G41:I41"/>
    <mergeCell ref="A42:I42"/>
    <mergeCell ref="A32:I32"/>
    <mergeCell ref="A33:I33"/>
    <mergeCell ref="A35:I35"/>
    <mergeCell ref="A38:I38"/>
    <mergeCell ref="A1:I1"/>
    <mergeCell ref="A2:I2"/>
    <mergeCell ref="A5:I5"/>
    <mergeCell ref="A9:I9"/>
    <mergeCell ref="A10:I10"/>
    <mergeCell ref="A12:I12"/>
    <mergeCell ref="A25:C25"/>
    <mergeCell ref="D25:F25"/>
    <mergeCell ref="G25:I25"/>
    <mergeCell ref="A23:C23"/>
    <mergeCell ref="D23:F23"/>
    <mergeCell ref="G23:I23"/>
    <mergeCell ref="A24:C24"/>
    <mergeCell ref="D24:F24"/>
    <mergeCell ref="G24:I24"/>
    <mergeCell ref="A3:I3"/>
    <mergeCell ref="A7:I7"/>
    <mergeCell ref="A57:E59"/>
    <mergeCell ref="F57:I59"/>
    <mergeCell ref="A61:I61"/>
    <mergeCell ref="A62:I62"/>
    <mergeCell ref="A63:I63"/>
    <mergeCell ref="A65:I65"/>
    <mergeCell ref="E39:F39"/>
    <mergeCell ref="G39:I39"/>
    <mergeCell ref="A50:E50"/>
    <mergeCell ref="F50:I50"/>
    <mergeCell ref="A51:E53"/>
    <mergeCell ref="F51:I53"/>
    <mergeCell ref="A54:E56"/>
    <mergeCell ref="F54:I56"/>
    <mergeCell ref="A43:B43"/>
    <mergeCell ref="C43:D43"/>
    <mergeCell ref="E43:F43"/>
    <mergeCell ref="G43:I43"/>
    <mergeCell ref="A47:I47"/>
    <mergeCell ref="A49:I49"/>
    <mergeCell ref="C39:D39"/>
    <mergeCell ref="A39:B39"/>
    <mergeCell ref="A80:I80"/>
    <mergeCell ref="A82:I82"/>
    <mergeCell ref="A84:I84"/>
    <mergeCell ref="A85:I85"/>
    <mergeCell ref="A87:I87"/>
    <mergeCell ref="A89:I89"/>
    <mergeCell ref="A94:I94"/>
    <mergeCell ref="A69:I69"/>
    <mergeCell ref="A71:I71"/>
    <mergeCell ref="A73:I73"/>
    <mergeCell ref="A75:I75"/>
    <mergeCell ref="A76:I76"/>
    <mergeCell ref="A78:I78"/>
    <mergeCell ref="A105:I105"/>
    <mergeCell ref="A106:I106"/>
    <mergeCell ref="A107:I107"/>
    <mergeCell ref="A108:I108"/>
    <mergeCell ref="A109:I109"/>
    <mergeCell ref="A110:I110"/>
    <mergeCell ref="A91:I91"/>
    <mergeCell ref="A96:I96"/>
    <mergeCell ref="A98:I98"/>
    <mergeCell ref="A100:I100"/>
    <mergeCell ref="A102:I102"/>
    <mergeCell ref="A103:I103"/>
    <mergeCell ref="A67:I67"/>
    <mergeCell ref="A190:I190"/>
    <mergeCell ref="A192:I192"/>
    <mergeCell ref="A193:I193"/>
    <mergeCell ref="A195:I195"/>
    <mergeCell ref="A196:I196"/>
    <mergeCell ref="A197:I197"/>
    <mergeCell ref="A183:I183"/>
    <mergeCell ref="A184:I184"/>
    <mergeCell ref="A186:I186"/>
    <mergeCell ref="A187:I187"/>
    <mergeCell ref="A188:I188"/>
    <mergeCell ref="A189:I189"/>
    <mergeCell ref="A137:I137"/>
    <mergeCell ref="A143:I143"/>
    <mergeCell ref="A144:I144"/>
    <mergeCell ref="A145:I145"/>
    <mergeCell ref="A147:I147"/>
    <mergeCell ref="A182:I182"/>
    <mergeCell ref="A129:I129"/>
    <mergeCell ref="A131:I131"/>
    <mergeCell ref="A132:I132"/>
    <mergeCell ref="A133:I133"/>
    <mergeCell ref="A117:I117"/>
    <mergeCell ref="A201:I201"/>
    <mergeCell ref="A213:I213"/>
    <mergeCell ref="A212:I212"/>
    <mergeCell ref="A211:I211"/>
    <mergeCell ref="A210:I210"/>
    <mergeCell ref="A209:I209"/>
    <mergeCell ref="A198:I198"/>
    <mergeCell ref="A203:I203"/>
    <mergeCell ref="A45:I45"/>
    <mergeCell ref="A134:I134"/>
    <mergeCell ref="A135:I135"/>
    <mergeCell ref="A140:I140"/>
    <mergeCell ref="A141:I141"/>
    <mergeCell ref="A123:I123"/>
    <mergeCell ref="A124:I124"/>
    <mergeCell ref="A125:I125"/>
    <mergeCell ref="A126:I126"/>
    <mergeCell ref="A127:I127"/>
    <mergeCell ref="A128:I128"/>
    <mergeCell ref="A112:I112"/>
    <mergeCell ref="A113:I113"/>
    <mergeCell ref="A114:I114"/>
    <mergeCell ref="A115:I115"/>
    <mergeCell ref="A116:I116"/>
  </mergeCells>
  <hyperlinks>
    <hyperlink ref="A30" location="'Capacity Worksheet'!A1" display="'Capacity Worksheet"/>
    <hyperlink ref="A45" location="'Accident Worksheet'!A1" display="'Accident Worksheet"/>
    <hyperlink ref="A9:I9" location="'STP Example Application'!A105" display="A) Congestion Relief and System Operations (0-25 points)"/>
    <hyperlink ref="A32:I32" location="'STP Example Application'!A123" display="B) Safety (0-25 points)"/>
    <hyperlink ref="A61:I61" location="'STP Example Application'!A143" display="C) System Preservation (0-20 points)"/>
    <hyperlink ref="A75:I75" location="'STP Example Application'!A186" display="D) Multi-modal and Accessibility (0-10 points)"/>
    <hyperlink ref="A84:I84" location="'STP Example Application'!A192" display="E) Support Economic Vitality (0-10 points)"/>
    <hyperlink ref="A91:I91" location="'STP Example Application'!A195" display="F) Project Feasibility (0-10 points)"/>
    <hyperlink ref="A7:I7" location="'2435'!A1" display="Attachment 2435 Form"/>
    <hyperlink ref="A94:I94" location="'1150'!A1" display="Attachment 1150 Form"/>
    <hyperlink ref="A67:I67" location="'STP Example Application'!A168" display="Pavement Rating System (for more information regarding surface rating)  Click on to go to worksheet"/>
    <hyperlink ref="A140" r:id="rId1" display="https://apps.itd.idaho.gov/apps/webcars/"/>
    <hyperlink ref="A141:I141" r:id="rId2" display="Current/Future Traffic Data - BMPO website &gt; Traffic Counts and Projections &gt; Click here &gt; Click on location"/>
    <hyperlink ref="A201:I201" r:id="rId3" display="Potential Environmental Impacts - BMPO website &gt; Long Range Transportation Plan &gt; 2040 LRTP"/>
    <hyperlink ref="A121:I121" r:id="rId4" display="Current/Future Traffic Data - BMPO website &gt; Traffic Counts and Projections &gt; Click here &gt; Click on location"/>
    <hyperlink ref="A120:I120" r:id="rId5" display="R. Functional Classifications - BMPO website &gt; Long Range Transportation Plan &gt; 2040 LRTP (pages 8 and 9)"/>
    <hyperlink ref="A30:I30" location="'Capacity Worksheet Ex'!A1" display="Capacity Worksheet  Click on to go to worksheet"/>
    <hyperlink ref="A105:I105" location="'STP Example Application'!A9" display="A) Congestion Relief and System Operations"/>
    <hyperlink ref="A123:I123" location="'STP Example Application'!A32" display="B) Safety"/>
    <hyperlink ref="A143:I143" location="'STP Example Application'!A61" display="C) System Preservation"/>
    <hyperlink ref="A186:I186" location="'STP Example Application'!A75" display="D) Multi-modal and Accessibility"/>
    <hyperlink ref="A192:I192" location="'STP Example Application'!A84" display="E) Support Economic Vitality"/>
    <hyperlink ref="A195:I195" location="'STP Example Application'!A91" display="F) Project Feasibility"/>
  </hyperlinks>
  <pageMargins left="0.7" right="0.7" top="0.75" bottom="0.75" header="0.3" footer="0.3"/>
  <pageSetup orientation="portrait" horizontalDpi="4294967293" verticalDpi="0" r:id="rId6"/>
  <rowBreaks count="9" manualBreakCount="9">
    <brk id="30" max="8" man="1"/>
    <brk id="60" max="8" man="1"/>
    <brk id="74" max="8" man="1"/>
    <brk id="90" max="8" man="1"/>
    <brk id="102" max="8" man="1"/>
    <brk id="122" max="8" man="1"/>
    <brk id="142" max="8" man="1"/>
    <brk id="182" max="8" man="1"/>
    <brk id="204" max="8" man="1"/>
  </rowBreaks>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1" sqref="A11"/>
    </sheetView>
  </sheetViews>
  <sheetFormatPr defaultRowHeight="15" x14ac:dyDescent="0.25"/>
  <cols>
    <col min="1" max="1" width="60" customWidth="1"/>
    <col min="2" max="2" width="13.42578125" customWidth="1"/>
  </cols>
  <sheetData>
    <row r="1" spans="1:5" ht="18.75" customHeight="1" x14ac:dyDescent="0.3">
      <c r="A1" s="302" t="s">
        <v>108</v>
      </c>
      <c r="B1" s="302"/>
      <c r="C1" s="36"/>
      <c r="D1" s="36"/>
      <c r="E1" s="36"/>
    </row>
    <row r="2" spans="1:5" ht="18.75" customHeight="1" x14ac:dyDescent="0.3">
      <c r="A2" s="303" t="s">
        <v>117</v>
      </c>
      <c r="B2" s="303"/>
      <c r="C2" s="36"/>
      <c r="D2" s="36"/>
      <c r="E2" s="36"/>
    </row>
    <row r="4" spans="1:5" ht="24.95" customHeight="1" x14ac:dyDescent="0.25">
      <c r="A4" s="32" t="s">
        <v>61</v>
      </c>
      <c r="B4" s="33" t="s">
        <v>85</v>
      </c>
    </row>
    <row r="5" spans="1:5" ht="24.95" customHeight="1" x14ac:dyDescent="0.25">
      <c r="A5" s="34" t="s">
        <v>109</v>
      </c>
      <c r="B5" s="35"/>
    </row>
    <row r="6" spans="1:5" ht="24.95" customHeight="1" x14ac:dyDescent="0.25">
      <c r="A6" s="34" t="s">
        <v>110</v>
      </c>
      <c r="B6" s="35"/>
    </row>
    <row r="7" spans="1:5" ht="24.95" customHeight="1" x14ac:dyDescent="0.25">
      <c r="A7" s="34" t="s">
        <v>111</v>
      </c>
      <c r="B7" s="35"/>
    </row>
    <row r="8" spans="1:5" ht="24.95" customHeight="1" x14ac:dyDescent="0.25">
      <c r="A8" s="34" t="s">
        <v>112</v>
      </c>
      <c r="B8" s="35"/>
    </row>
    <row r="9" spans="1:5" ht="24.95" customHeight="1" x14ac:dyDescent="0.25">
      <c r="A9" s="34" t="s">
        <v>113</v>
      </c>
      <c r="B9" s="35"/>
    </row>
    <row r="10" spans="1:5" ht="24.95" customHeight="1" x14ac:dyDescent="0.25">
      <c r="A10" s="34" t="s">
        <v>114</v>
      </c>
      <c r="B10" s="35"/>
    </row>
    <row r="11" spans="1:5" ht="24.95" customHeight="1" x14ac:dyDescent="0.25">
      <c r="A11" s="34"/>
      <c r="B11" s="35"/>
    </row>
    <row r="12" spans="1:5" ht="24.95" customHeight="1" x14ac:dyDescent="0.25">
      <c r="A12" s="32" t="s">
        <v>68</v>
      </c>
      <c r="B12" s="33">
        <f>SUM(B5:B11)</f>
        <v>0</v>
      </c>
    </row>
    <row r="13" spans="1:5" ht="18.75" x14ac:dyDescent="0.3">
      <c r="B13" s="19"/>
    </row>
    <row r="14" spans="1:5" ht="18.75" x14ac:dyDescent="0.3">
      <c r="B14" s="19"/>
    </row>
    <row r="15" spans="1:5" ht="18.75" x14ac:dyDescent="0.3">
      <c r="B15" s="19"/>
    </row>
    <row r="16" spans="1:5" ht="18.75" x14ac:dyDescent="0.3">
      <c r="B16" s="19"/>
    </row>
    <row r="17" spans="2:2" ht="18.75" x14ac:dyDescent="0.3">
      <c r="B17" s="19"/>
    </row>
  </sheetData>
  <mergeCells count="2">
    <mergeCell ref="A1:B1"/>
    <mergeCell ref="A2:B2"/>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J19" sqref="J19"/>
    </sheetView>
  </sheetViews>
  <sheetFormatPr defaultRowHeight="15" x14ac:dyDescent="0.25"/>
  <cols>
    <col min="1" max="1" width="35.28515625" customWidth="1"/>
    <col min="2" max="2" width="30.7109375" customWidth="1"/>
    <col min="11" max="11" width="9.140625" customWidth="1"/>
  </cols>
  <sheetData>
    <row r="1" spans="1:13" x14ac:dyDescent="0.25">
      <c r="A1" s="1" t="s">
        <v>191</v>
      </c>
    </row>
    <row r="2" spans="1:13" ht="15.75" x14ac:dyDescent="0.25">
      <c r="A2" s="21"/>
      <c r="B2" s="22"/>
    </row>
    <row r="3" spans="1:13" ht="15.75" x14ac:dyDescent="0.25">
      <c r="A3" s="21" t="s">
        <v>104</v>
      </c>
      <c r="B3" s="84" t="s">
        <v>188</v>
      </c>
    </row>
    <row r="4" spans="1:13" ht="15.75" x14ac:dyDescent="0.25">
      <c r="A4" s="21" t="s">
        <v>103</v>
      </c>
      <c r="B4" s="84" t="s">
        <v>189</v>
      </c>
    </row>
    <row r="5" spans="1:13" ht="15.75" x14ac:dyDescent="0.25">
      <c r="A5" s="30" t="s">
        <v>102</v>
      </c>
      <c r="B5" s="84">
        <v>2018</v>
      </c>
    </row>
    <row r="6" spans="1:13" ht="15.75" x14ac:dyDescent="0.25">
      <c r="A6" s="21" t="s">
        <v>86</v>
      </c>
      <c r="B6" s="84" t="s">
        <v>92</v>
      </c>
      <c r="C6" s="98" t="s">
        <v>226</v>
      </c>
      <c r="D6" s="98"/>
      <c r="E6" s="98"/>
      <c r="F6" s="98"/>
      <c r="G6" s="98"/>
      <c r="H6" s="98"/>
      <c r="I6" s="98"/>
      <c r="J6" s="98"/>
      <c r="K6" s="98"/>
      <c r="L6" s="98"/>
      <c r="M6" s="98"/>
    </row>
    <row r="7" spans="1:13" ht="15.75" x14ac:dyDescent="0.25">
      <c r="A7" s="21" t="s">
        <v>100</v>
      </c>
      <c r="B7" s="84">
        <v>2</v>
      </c>
    </row>
    <row r="8" spans="1:13" ht="15.75" x14ac:dyDescent="0.25">
      <c r="A8" s="21" t="s">
        <v>97</v>
      </c>
      <c r="B8" s="85">
        <v>12501</v>
      </c>
    </row>
    <row r="9" spans="1:13" ht="15.75" x14ac:dyDescent="0.25">
      <c r="A9" s="21" t="s">
        <v>101</v>
      </c>
      <c r="B9" s="84">
        <v>11136</v>
      </c>
      <c r="C9" s="98" t="s">
        <v>215</v>
      </c>
      <c r="D9" s="98"/>
      <c r="E9" s="98"/>
      <c r="F9" s="98"/>
      <c r="G9" s="98"/>
      <c r="H9" s="98"/>
      <c r="I9" s="98"/>
      <c r="J9" s="98"/>
      <c r="K9" s="98"/>
      <c r="L9" s="98"/>
      <c r="M9" s="98"/>
    </row>
    <row r="10" spans="1:13" ht="15.75" x14ac:dyDescent="0.25">
      <c r="A10" s="21" t="s">
        <v>87</v>
      </c>
      <c r="B10" s="86">
        <f>B9/B8</f>
        <v>0.89080873530117588</v>
      </c>
    </row>
    <row r="11" spans="1:13" ht="15.75" x14ac:dyDescent="0.25">
      <c r="A11" s="22"/>
      <c r="B11" s="23"/>
    </row>
    <row r="12" spans="1:13" ht="15.75" x14ac:dyDescent="0.25">
      <c r="A12" s="22"/>
      <c r="B12" s="23"/>
    </row>
    <row r="13" spans="1:13" ht="15.75" x14ac:dyDescent="0.25">
      <c r="A13" s="21" t="s">
        <v>98</v>
      </c>
      <c r="B13" s="23"/>
    </row>
    <row r="14" spans="1:13" ht="15.75" x14ac:dyDescent="0.25">
      <c r="A14" s="22" t="s">
        <v>99</v>
      </c>
      <c r="B14" s="24">
        <v>5250.5</v>
      </c>
      <c r="F14" s="20"/>
    </row>
    <row r="15" spans="1:13" ht="15.75" x14ac:dyDescent="0.25">
      <c r="A15" s="22" t="s">
        <v>88</v>
      </c>
      <c r="B15" s="23">
        <v>10501</v>
      </c>
    </row>
    <row r="16" spans="1:13" ht="15.75" x14ac:dyDescent="0.25">
      <c r="A16" s="22" t="s">
        <v>89</v>
      </c>
      <c r="B16" s="87">
        <v>13001</v>
      </c>
    </row>
    <row r="17" spans="1:2" ht="15.75" x14ac:dyDescent="0.25">
      <c r="A17" s="22" t="s">
        <v>90</v>
      </c>
      <c r="B17" s="23">
        <v>20501</v>
      </c>
    </row>
    <row r="18" spans="1:2" ht="15.75" x14ac:dyDescent="0.25">
      <c r="A18" s="22" t="s">
        <v>91</v>
      </c>
      <c r="B18" s="23">
        <v>25001</v>
      </c>
    </row>
    <row r="19" spans="1:2" ht="15.75" x14ac:dyDescent="0.25">
      <c r="A19" s="22"/>
      <c r="B19" s="23"/>
    </row>
    <row r="20" spans="1:2" ht="15.75" x14ac:dyDescent="0.25">
      <c r="A20" s="21" t="s">
        <v>92</v>
      </c>
      <c r="B20" s="23"/>
    </row>
    <row r="21" spans="1:2" ht="15.75" x14ac:dyDescent="0.25">
      <c r="A21" s="22" t="s">
        <v>88</v>
      </c>
      <c r="B21" s="83">
        <v>12501</v>
      </c>
    </row>
    <row r="22" spans="1:2" ht="15.75" x14ac:dyDescent="0.25">
      <c r="A22" s="22" t="s">
        <v>89</v>
      </c>
      <c r="B22" s="23">
        <v>16001</v>
      </c>
    </row>
    <row r="23" spans="1:2" ht="15.75" x14ac:dyDescent="0.25">
      <c r="A23" s="22" t="s">
        <v>90</v>
      </c>
      <c r="B23" s="23">
        <v>26001</v>
      </c>
    </row>
    <row r="24" spans="1:2" ht="15.75" x14ac:dyDescent="0.25">
      <c r="A24" s="22" t="s">
        <v>91</v>
      </c>
      <c r="B24" s="23">
        <v>31001</v>
      </c>
    </row>
    <row r="25" spans="1:2" ht="15.75" x14ac:dyDescent="0.25">
      <c r="A25" s="22"/>
      <c r="B25" s="23"/>
    </row>
    <row r="26" spans="1:2" ht="15.75" x14ac:dyDescent="0.25">
      <c r="A26" s="21" t="s">
        <v>93</v>
      </c>
      <c r="B26" s="23"/>
    </row>
    <row r="27" spans="1:2" ht="15.75" x14ac:dyDescent="0.25">
      <c r="A27" s="22" t="s">
        <v>88</v>
      </c>
      <c r="B27" s="23">
        <v>14001</v>
      </c>
    </row>
    <row r="28" spans="1:2" ht="15.75" x14ac:dyDescent="0.25">
      <c r="A28" s="22" t="s">
        <v>89</v>
      </c>
      <c r="B28" s="23">
        <v>18501</v>
      </c>
    </row>
    <row r="29" spans="1:2" ht="15.75" x14ac:dyDescent="0.25">
      <c r="A29" s="22" t="s">
        <v>90</v>
      </c>
      <c r="B29" s="23">
        <v>31001</v>
      </c>
    </row>
    <row r="30" spans="1:2" ht="15.75" x14ac:dyDescent="0.25">
      <c r="A30" s="22" t="s">
        <v>91</v>
      </c>
      <c r="B30" s="23">
        <v>37001</v>
      </c>
    </row>
    <row r="31" spans="1:2" ht="15.75" x14ac:dyDescent="0.25">
      <c r="A31" s="22" t="s">
        <v>94</v>
      </c>
      <c r="B31" s="23">
        <v>47001</v>
      </c>
    </row>
    <row r="32" spans="1:2" ht="15.75" x14ac:dyDescent="0.25">
      <c r="A32" s="22" t="s">
        <v>95</v>
      </c>
      <c r="B32" s="23">
        <v>56001</v>
      </c>
    </row>
    <row r="33" spans="1:2" ht="15.75" x14ac:dyDescent="0.25">
      <c r="A33" s="22"/>
      <c r="B33" s="23"/>
    </row>
    <row r="34" spans="1:2" ht="15.75" x14ac:dyDescent="0.25">
      <c r="A34" s="21" t="s">
        <v>96</v>
      </c>
      <c r="B34" s="23"/>
    </row>
    <row r="35" spans="1:2" ht="15.75" x14ac:dyDescent="0.25">
      <c r="A35" s="22" t="s">
        <v>90</v>
      </c>
      <c r="B35" s="23">
        <v>83001</v>
      </c>
    </row>
    <row r="36" spans="1:2" ht="15.75" x14ac:dyDescent="0.25">
      <c r="A36" s="22" t="s">
        <v>94</v>
      </c>
      <c r="B36" s="23">
        <v>124001</v>
      </c>
    </row>
    <row r="38" spans="1:2" ht="15.75" x14ac:dyDescent="0.25">
      <c r="A38" s="88" t="s">
        <v>196</v>
      </c>
    </row>
  </sheetData>
  <mergeCells count="2">
    <mergeCell ref="C6:M6"/>
    <mergeCell ref="C9:M9"/>
  </mergeCells>
  <hyperlinks>
    <hyperlink ref="C6:K6" r:id="rId1" display="R. Functional Classifications - BMPO website &gt; Long Range Transportation Plan &gt; 2040 LRTP (pages 8 and 9)"/>
    <hyperlink ref="C9:K9" r:id="rId2" display="Current/Future Traffic Data - BMPO website &gt; Traffic Counts and Projections &gt; Click here &gt; Click on location"/>
    <hyperlink ref="C9:M9" r:id="rId3" display="Current/Future Traffic Data - BMPO website &gt; Traffic Counts and Projections &gt; Click here &gt; Click on location"/>
    <hyperlink ref="C6:M6" r:id="rId4" display="R. Functional Classifications - BMPO website &gt; Long Range Transportation Plan &gt; 2040 LRTP (pages 8 and 9)"/>
  </hyperlinks>
  <pageMargins left="0.7" right="0.7" top="0.75" bottom="0.75" header="0.3" footer="0.3"/>
  <pageSetup orientation="portrait" horizontalDpi="4294967293"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D14" sqref="D14"/>
    </sheetView>
  </sheetViews>
  <sheetFormatPr defaultRowHeight="15" x14ac:dyDescent="0.25"/>
  <cols>
    <col min="1" max="1" width="35.28515625" customWidth="1"/>
    <col min="2" max="2" width="30.7109375" customWidth="1"/>
  </cols>
  <sheetData>
    <row r="1" spans="1:13" x14ac:dyDescent="0.25">
      <c r="A1" s="1" t="s">
        <v>192</v>
      </c>
    </row>
    <row r="2" spans="1:13" ht="15.75" x14ac:dyDescent="0.25">
      <c r="A2" s="21"/>
      <c r="B2" s="22"/>
    </row>
    <row r="3" spans="1:13" ht="15.75" x14ac:dyDescent="0.25">
      <c r="A3" s="21" t="s">
        <v>104</v>
      </c>
      <c r="B3" s="84" t="s">
        <v>188</v>
      </c>
    </row>
    <row r="4" spans="1:13" ht="15.75" x14ac:dyDescent="0.25">
      <c r="A4" s="21" t="s">
        <v>103</v>
      </c>
      <c r="B4" s="84" t="s">
        <v>189</v>
      </c>
    </row>
    <row r="5" spans="1:13" ht="15.75" x14ac:dyDescent="0.25">
      <c r="A5" s="30" t="s">
        <v>102</v>
      </c>
      <c r="B5" s="84">
        <v>2025</v>
      </c>
    </row>
    <row r="6" spans="1:13" ht="15.75" x14ac:dyDescent="0.25">
      <c r="A6" s="21" t="s">
        <v>86</v>
      </c>
      <c r="B6" s="84" t="s">
        <v>92</v>
      </c>
      <c r="C6" s="98" t="s">
        <v>226</v>
      </c>
      <c r="D6" s="98"/>
      <c r="E6" s="98"/>
      <c r="F6" s="98"/>
      <c r="G6" s="98"/>
      <c r="H6" s="98"/>
      <c r="I6" s="98"/>
      <c r="J6" s="98"/>
      <c r="K6" s="98"/>
      <c r="L6" s="98"/>
      <c r="M6" s="98"/>
    </row>
    <row r="7" spans="1:13" ht="15.75" x14ac:dyDescent="0.25">
      <c r="A7" s="21" t="s">
        <v>100</v>
      </c>
      <c r="B7" s="84">
        <v>2</v>
      </c>
      <c r="C7" s="97"/>
    </row>
    <row r="8" spans="1:13" ht="15.75" x14ac:dyDescent="0.25">
      <c r="A8" s="21" t="s">
        <v>97</v>
      </c>
      <c r="B8" s="85">
        <v>12501</v>
      </c>
      <c r="C8" s="97"/>
    </row>
    <row r="9" spans="1:13" ht="15.75" x14ac:dyDescent="0.25">
      <c r="A9" s="21" t="s">
        <v>101</v>
      </c>
      <c r="B9" s="84">
        <v>13470</v>
      </c>
      <c r="C9" s="98" t="s">
        <v>215</v>
      </c>
      <c r="D9" s="98"/>
      <c r="E9" s="98"/>
      <c r="F9" s="98"/>
      <c r="G9" s="98"/>
      <c r="H9" s="98"/>
      <c r="I9" s="98"/>
      <c r="J9" s="98"/>
      <c r="K9" s="98"/>
      <c r="L9" s="98"/>
      <c r="M9" s="98"/>
    </row>
    <row r="10" spans="1:13" ht="15.75" x14ac:dyDescent="0.25">
      <c r="A10" s="21" t="s">
        <v>87</v>
      </c>
      <c r="B10" s="86">
        <f>B9/B8</f>
        <v>1.0775137988960883</v>
      </c>
    </row>
    <row r="11" spans="1:13" ht="15.75" x14ac:dyDescent="0.25">
      <c r="A11" s="22"/>
      <c r="B11" s="23"/>
    </row>
    <row r="12" spans="1:13" ht="15.75" x14ac:dyDescent="0.25">
      <c r="A12" s="22"/>
      <c r="B12" s="23"/>
    </row>
    <row r="13" spans="1:13" ht="15.75" x14ac:dyDescent="0.25">
      <c r="A13" s="21" t="s">
        <v>98</v>
      </c>
      <c r="B13" s="23"/>
    </row>
    <row r="14" spans="1:13" ht="15.75" x14ac:dyDescent="0.25">
      <c r="A14" s="22" t="s">
        <v>99</v>
      </c>
      <c r="B14" s="24">
        <v>5250.5</v>
      </c>
      <c r="F14" s="20"/>
    </row>
    <row r="15" spans="1:13" ht="15.75" x14ac:dyDescent="0.25">
      <c r="A15" s="22" t="s">
        <v>88</v>
      </c>
      <c r="B15" s="23">
        <v>10501</v>
      </c>
    </row>
    <row r="16" spans="1:13" ht="15.75" x14ac:dyDescent="0.25">
      <c r="A16" s="22" t="s">
        <v>89</v>
      </c>
      <c r="B16" s="87">
        <v>13001</v>
      </c>
    </row>
    <row r="17" spans="1:2" ht="15.75" x14ac:dyDescent="0.25">
      <c r="A17" s="22" t="s">
        <v>90</v>
      </c>
      <c r="B17" s="23">
        <v>20501</v>
      </c>
    </row>
    <row r="18" spans="1:2" ht="15.75" x14ac:dyDescent="0.25">
      <c r="A18" s="22" t="s">
        <v>91</v>
      </c>
      <c r="B18" s="23">
        <v>25001</v>
      </c>
    </row>
    <row r="19" spans="1:2" ht="15.75" x14ac:dyDescent="0.25">
      <c r="A19" s="22"/>
      <c r="B19" s="23"/>
    </row>
    <row r="20" spans="1:2" ht="15.75" x14ac:dyDescent="0.25">
      <c r="A20" s="21" t="s">
        <v>92</v>
      </c>
      <c r="B20" s="23"/>
    </row>
    <row r="21" spans="1:2" ht="15.75" x14ac:dyDescent="0.25">
      <c r="A21" s="22" t="s">
        <v>88</v>
      </c>
      <c r="B21" s="83">
        <v>12501</v>
      </c>
    </row>
    <row r="22" spans="1:2" ht="15.75" x14ac:dyDescent="0.25">
      <c r="A22" s="22" t="s">
        <v>89</v>
      </c>
      <c r="B22" s="23">
        <v>16001</v>
      </c>
    </row>
    <row r="23" spans="1:2" ht="15.75" x14ac:dyDescent="0.25">
      <c r="A23" s="22" t="s">
        <v>90</v>
      </c>
      <c r="B23" s="23">
        <v>26001</v>
      </c>
    </row>
    <row r="24" spans="1:2" ht="15.75" x14ac:dyDescent="0.25">
      <c r="A24" s="22" t="s">
        <v>91</v>
      </c>
      <c r="B24" s="23">
        <v>31001</v>
      </c>
    </row>
    <row r="25" spans="1:2" ht="15.75" x14ac:dyDescent="0.25">
      <c r="A25" s="22"/>
      <c r="B25" s="23"/>
    </row>
    <row r="26" spans="1:2" ht="15.75" x14ac:dyDescent="0.25">
      <c r="A26" s="21" t="s">
        <v>93</v>
      </c>
      <c r="B26" s="23"/>
    </row>
    <row r="27" spans="1:2" ht="15.75" x14ac:dyDescent="0.25">
      <c r="A27" s="22" t="s">
        <v>88</v>
      </c>
      <c r="B27" s="23">
        <v>14001</v>
      </c>
    </row>
    <row r="28" spans="1:2" ht="15.75" x14ac:dyDescent="0.25">
      <c r="A28" s="22" t="s">
        <v>89</v>
      </c>
      <c r="B28" s="23">
        <v>18501</v>
      </c>
    </row>
    <row r="29" spans="1:2" ht="15.75" x14ac:dyDescent="0.25">
      <c r="A29" s="22" t="s">
        <v>90</v>
      </c>
      <c r="B29" s="23">
        <v>31001</v>
      </c>
    </row>
    <row r="30" spans="1:2" ht="15.75" x14ac:dyDescent="0.25">
      <c r="A30" s="22" t="s">
        <v>91</v>
      </c>
      <c r="B30" s="23">
        <v>37001</v>
      </c>
    </row>
    <row r="31" spans="1:2" ht="15.75" x14ac:dyDescent="0.25">
      <c r="A31" s="22" t="s">
        <v>94</v>
      </c>
      <c r="B31" s="23">
        <v>47001</v>
      </c>
    </row>
    <row r="32" spans="1:2" ht="15.75" x14ac:dyDescent="0.25">
      <c r="A32" s="22" t="s">
        <v>95</v>
      </c>
      <c r="B32" s="23">
        <v>56001</v>
      </c>
    </row>
    <row r="33" spans="1:2" ht="15.75" x14ac:dyDescent="0.25">
      <c r="A33" s="22"/>
      <c r="B33" s="23"/>
    </row>
    <row r="34" spans="1:2" ht="15.75" x14ac:dyDescent="0.25">
      <c r="A34" s="21" t="s">
        <v>96</v>
      </c>
      <c r="B34" s="23"/>
    </row>
    <row r="35" spans="1:2" ht="15.75" x14ac:dyDescent="0.25">
      <c r="A35" s="22" t="s">
        <v>90</v>
      </c>
      <c r="B35" s="23">
        <v>83001</v>
      </c>
    </row>
    <row r="36" spans="1:2" ht="15.75" x14ac:dyDescent="0.25">
      <c r="A36" s="22" t="s">
        <v>94</v>
      </c>
      <c r="B36" s="23">
        <v>124001</v>
      </c>
    </row>
    <row r="38" spans="1:2" ht="15.75" x14ac:dyDescent="0.25">
      <c r="A38" s="88" t="s">
        <v>196</v>
      </c>
    </row>
  </sheetData>
  <mergeCells count="2">
    <mergeCell ref="C6:M6"/>
    <mergeCell ref="C9:M9"/>
  </mergeCells>
  <hyperlinks>
    <hyperlink ref="C6:K6" r:id="rId1" display="R. Functional Classifications - BMPO website &gt; Long Range Transportation Plan &gt; 2040 LRTP (pages 8 and 9)"/>
    <hyperlink ref="C6:M6" r:id="rId2" display="R. Functional Classifications - BMPO website &gt; Long Range Transportation Plan &gt; 2040 LRTP (pages 8 and 9)"/>
    <hyperlink ref="C9:K9" r:id="rId3" display="Current/Future Traffic Data - BMPO website &gt; Traffic Counts and Projections &gt; Click here &gt; Click on location"/>
    <hyperlink ref="C9:M9" r:id="rId4" display="Current/Future Traffic Data - BMPO website &gt; Traffic Counts and Projections &gt; Click here &gt; Click on location"/>
  </hyperlinks>
  <pageMargins left="0.7" right="0.7" top="0.75" bottom="0.75" header="0.3" footer="0.3"/>
  <pageSetup orientation="portrait" horizontalDpi="4294967293"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B10" sqref="B10"/>
    </sheetView>
  </sheetViews>
  <sheetFormatPr defaultRowHeight="15" x14ac:dyDescent="0.25"/>
  <cols>
    <col min="1" max="1" width="35.28515625" customWidth="1"/>
    <col min="2" max="2" width="30.7109375" customWidth="1"/>
  </cols>
  <sheetData>
    <row r="1" spans="1:13" x14ac:dyDescent="0.25">
      <c r="A1" s="1" t="s">
        <v>193</v>
      </c>
    </row>
    <row r="2" spans="1:13" ht="15.75" x14ac:dyDescent="0.25">
      <c r="A2" s="21"/>
      <c r="B2" s="22"/>
    </row>
    <row r="3" spans="1:13" ht="15.75" x14ac:dyDescent="0.25">
      <c r="A3" s="21" t="s">
        <v>104</v>
      </c>
      <c r="B3" s="84" t="s">
        <v>188</v>
      </c>
    </row>
    <row r="4" spans="1:13" ht="15.75" x14ac:dyDescent="0.25">
      <c r="A4" s="21" t="s">
        <v>103</v>
      </c>
      <c r="B4" s="84" t="s">
        <v>189</v>
      </c>
    </row>
    <row r="5" spans="1:13" ht="15.75" x14ac:dyDescent="0.25">
      <c r="A5" s="30" t="s">
        <v>102</v>
      </c>
      <c r="B5" s="84">
        <v>2040</v>
      </c>
    </row>
    <row r="6" spans="1:13" ht="15.75" x14ac:dyDescent="0.25">
      <c r="A6" s="21" t="s">
        <v>86</v>
      </c>
      <c r="B6" s="84" t="s">
        <v>92</v>
      </c>
      <c r="C6" s="98" t="s">
        <v>226</v>
      </c>
      <c r="D6" s="98"/>
      <c r="E6" s="98"/>
      <c r="F6" s="98"/>
      <c r="G6" s="98"/>
      <c r="H6" s="98"/>
      <c r="I6" s="98"/>
      <c r="J6" s="98"/>
      <c r="K6" s="98"/>
      <c r="L6" s="98"/>
      <c r="M6" s="98"/>
    </row>
    <row r="7" spans="1:13" ht="15.75" x14ac:dyDescent="0.25">
      <c r="A7" s="21" t="s">
        <v>100</v>
      </c>
      <c r="B7" s="84">
        <v>2</v>
      </c>
    </row>
    <row r="8" spans="1:13" ht="15.75" x14ac:dyDescent="0.25">
      <c r="A8" s="21" t="s">
        <v>97</v>
      </c>
      <c r="B8" s="85">
        <v>12501</v>
      </c>
    </row>
    <row r="9" spans="1:13" ht="15.75" x14ac:dyDescent="0.25">
      <c r="A9" s="21" t="s">
        <v>101</v>
      </c>
      <c r="B9" s="84">
        <v>16230</v>
      </c>
      <c r="C9" s="98" t="s">
        <v>215</v>
      </c>
      <c r="D9" s="98"/>
      <c r="E9" s="98"/>
      <c r="F9" s="98"/>
      <c r="G9" s="98"/>
      <c r="H9" s="98"/>
      <c r="I9" s="98"/>
      <c r="J9" s="98"/>
      <c r="K9" s="98"/>
      <c r="L9" s="98"/>
      <c r="M9" s="98"/>
    </row>
    <row r="10" spans="1:13" ht="15.75" x14ac:dyDescent="0.25">
      <c r="A10" s="21" t="s">
        <v>87</v>
      </c>
      <c r="B10" s="86">
        <f>B9/B8</f>
        <v>1.2982961363090952</v>
      </c>
    </row>
    <row r="11" spans="1:13" ht="15.75" x14ac:dyDescent="0.25">
      <c r="A11" s="22"/>
      <c r="B11" s="23"/>
    </row>
    <row r="12" spans="1:13" ht="15.75" x14ac:dyDescent="0.25">
      <c r="A12" s="22"/>
      <c r="B12" s="23"/>
    </row>
    <row r="13" spans="1:13" ht="15.75" x14ac:dyDescent="0.25">
      <c r="A13" s="21" t="s">
        <v>98</v>
      </c>
      <c r="B13" s="23"/>
    </row>
    <row r="14" spans="1:13" ht="15.75" x14ac:dyDescent="0.25">
      <c r="A14" s="22" t="s">
        <v>99</v>
      </c>
      <c r="B14" s="24">
        <v>5250.5</v>
      </c>
      <c r="F14" s="20"/>
    </row>
    <row r="15" spans="1:13" ht="15.75" x14ac:dyDescent="0.25">
      <c r="A15" s="22" t="s">
        <v>88</v>
      </c>
      <c r="B15" s="23">
        <v>10501</v>
      </c>
    </row>
    <row r="16" spans="1:13" ht="15.75" x14ac:dyDescent="0.25">
      <c r="A16" s="22" t="s">
        <v>89</v>
      </c>
      <c r="B16" s="87">
        <v>13001</v>
      </c>
    </row>
    <row r="17" spans="1:2" ht="15.75" x14ac:dyDescent="0.25">
      <c r="A17" s="22" t="s">
        <v>90</v>
      </c>
      <c r="B17" s="23">
        <v>20501</v>
      </c>
    </row>
    <row r="18" spans="1:2" ht="15.75" x14ac:dyDescent="0.25">
      <c r="A18" s="22" t="s">
        <v>91</v>
      </c>
      <c r="B18" s="23">
        <v>25001</v>
      </c>
    </row>
    <row r="19" spans="1:2" ht="15.75" x14ac:dyDescent="0.25">
      <c r="A19" s="22"/>
      <c r="B19" s="23"/>
    </row>
    <row r="20" spans="1:2" ht="15.75" x14ac:dyDescent="0.25">
      <c r="A20" s="21" t="s">
        <v>92</v>
      </c>
      <c r="B20" s="23"/>
    </row>
    <row r="21" spans="1:2" ht="15.75" x14ac:dyDescent="0.25">
      <c r="A21" s="22" t="s">
        <v>88</v>
      </c>
      <c r="B21" s="83">
        <v>12501</v>
      </c>
    </row>
    <row r="22" spans="1:2" ht="15.75" x14ac:dyDescent="0.25">
      <c r="A22" s="22" t="s">
        <v>89</v>
      </c>
      <c r="B22" s="23">
        <v>16001</v>
      </c>
    </row>
    <row r="23" spans="1:2" ht="15.75" x14ac:dyDescent="0.25">
      <c r="A23" s="22" t="s">
        <v>90</v>
      </c>
      <c r="B23" s="23">
        <v>26001</v>
      </c>
    </row>
    <row r="24" spans="1:2" ht="15.75" x14ac:dyDescent="0.25">
      <c r="A24" s="22" t="s">
        <v>91</v>
      </c>
      <c r="B24" s="23">
        <v>31001</v>
      </c>
    </row>
    <row r="25" spans="1:2" ht="15.75" x14ac:dyDescent="0.25">
      <c r="A25" s="22"/>
      <c r="B25" s="23"/>
    </row>
    <row r="26" spans="1:2" ht="15.75" x14ac:dyDescent="0.25">
      <c r="A26" s="21" t="s">
        <v>93</v>
      </c>
      <c r="B26" s="23"/>
    </row>
    <row r="27" spans="1:2" ht="15.75" x14ac:dyDescent="0.25">
      <c r="A27" s="22" t="s">
        <v>88</v>
      </c>
      <c r="B27" s="23">
        <v>14001</v>
      </c>
    </row>
    <row r="28" spans="1:2" ht="15.75" x14ac:dyDescent="0.25">
      <c r="A28" s="22" t="s">
        <v>89</v>
      </c>
      <c r="B28" s="23">
        <v>18501</v>
      </c>
    </row>
    <row r="29" spans="1:2" ht="15.75" x14ac:dyDescent="0.25">
      <c r="A29" s="22" t="s">
        <v>90</v>
      </c>
      <c r="B29" s="23">
        <v>31001</v>
      </c>
    </row>
    <row r="30" spans="1:2" ht="15.75" x14ac:dyDescent="0.25">
      <c r="A30" s="22" t="s">
        <v>91</v>
      </c>
      <c r="B30" s="23">
        <v>37001</v>
      </c>
    </row>
    <row r="31" spans="1:2" ht="15.75" x14ac:dyDescent="0.25">
      <c r="A31" s="22" t="s">
        <v>94</v>
      </c>
      <c r="B31" s="23">
        <v>47001</v>
      </c>
    </row>
    <row r="32" spans="1:2" ht="15.75" x14ac:dyDescent="0.25">
      <c r="A32" s="22" t="s">
        <v>95</v>
      </c>
      <c r="B32" s="23">
        <v>56001</v>
      </c>
    </row>
    <row r="33" spans="1:2" ht="15.75" x14ac:dyDescent="0.25">
      <c r="A33" s="22"/>
      <c r="B33" s="23"/>
    </row>
    <row r="34" spans="1:2" ht="15.75" x14ac:dyDescent="0.25">
      <c r="A34" s="21" t="s">
        <v>96</v>
      </c>
      <c r="B34" s="23"/>
    </row>
    <row r="35" spans="1:2" ht="15.75" x14ac:dyDescent="0.25">
      <c r="A35" s="22" t="s">
        <v>90</v>
      </c>
      <c r="B35" s="23">
        <v>83001</v>
      </c>
    </row>
    <row r="36" spans="1:2" ht="15.75" x14ac:dyDescent="0.25">
      <c r="A36" s="22" t="s">
        <v>94</v>
      </c>
      <c r="B36" s="23">
        <v>124001</v>
      </c>
    </row>
    <row r="38" spans="1:2" ht="15.75" x14ac:dyDescent="0.25">
      <c r="A38" s="88" t="s">
        <v>196</v>
      </c>
    </row>
  </sheetData>
  <mergeCells count="2">
    <mergeCell ref="C6:M6"/>
    <mergeCell ref="C9:M9"/>
  </mergeCells>
  <hyperlinks>
    <hyperlink ref="C6:K6" r:id="rId1" display="R. Functional Classifications - BMPO website &gt; Long Range Transportation Plan &gt; 2040 LRTP (pages 8 and 9)"/>
    <hyperlink ref="C6:M6" r:id="rId2" display="R. Functional Classifications - BMPO website &gt; Long Range Transportation Plan &gt; 2040 LRTP (pages 8 and 9)"/>
    <hyperlink ref="C9:K9" r:id="rId3" display="Current/Future Traffic Data - BMPO website &gt; Traffic Counts and Projections &gt; Click here &gt; Click on location"/>
    <hyperlink ref="C9:M9" r:id="rId4" display="Current/Future Traffic Data - BMPO website &gt; Traffic Counts and Projections &gt; Click here &gt; Click on location"/>
  </hyperlinks>
  <pageMargins left="0.7" right="0.7" top="0.75" bottom="0.75" header="0.3" footer="0.3"/>
  <pageSetup orientation="portrait" horizontalDpi="4294967293" verticalDpi="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F21" sqref="F21"/>
    </sheetView>
  </sheetViews>
  <sheetFormatPr defaultRowHeight="15" x14ac:dyDescent="0.25"/>
  <cols>
    <col min="1" max="1" width="35.28515625" customWidth="1"/>
    <col min="2" max="2" width="30.7109375" customWidth="1"/>
  </cols>
  <sheetData>
    <row r="1" spans="1:13" x14ac:dyDescent="0.25">
      <c r="A1" s="1" t="s">
        <v>194</v>
      </c>
    </row>
    <row r="2" spans="1:13" ht="15.75" x14ac:dyDescent="0.25">
      <c r="A2" s="21"/>
      <c r="B2" s="22"/>
    </row>
    <row r="3" spans="1:13" ht="15.75" x14ac:dyDescent="0.25">
      <c r="A3" s="21" t="s">
        <v>104</v>
      </c>
      <c r="B3" s="84" t="s">
        <v>188</v>
      </c>
    </row>
    <row r="4" spans="1:13" ht="15.75" x14ac:dyDescent="0.25">
      <c r="A4" s="21" t="s">
        <v>103</v>
      </c>
      <c r="B4" s="84" t="s">
        <v>189</v>
      </c>
    </row>
    <row r="5" spans="1:13" ht="15.75" x14ac:dyDescent="0.25">
      <c r="A5" s="30" t="s">
        <v>102</v>
      </c>
      <c r="B5" s="84">
        <v>2025</v>
      </c>
    </row>
    <row r="6" spans="1:13" ht="15.75" x14ac:dyDescent="0.25">
      <c r="A6" s="21" t="s">
        <v>86</v>
      </c>
      <c r="B6" s="84" t="s">
        <v>92</v>
      </c>
      <c r="C6" s="98" t="s">
        <v>226</v>
      </c>
      <c r="D6" s="98"/>
      <c r="E6" s="98"/>
      <c r="F6" s="98"/>
      <c r="G6" s="98"/>
      <c r="H6" s="98"/>
      <c r="I6" s="98"/>
      <c r="J6" s="98"/>
      <c r="K6" s="98"/>
      <c r="L6" s="98"/>
      <c r="M6" s="98"/>
    </row>
    <row r="7" spans="1:13" ht="15.75" x14ac:dyDescent="0.25">
      <c r="A7" s="21" t="s">
        <v>100</v>
      </c>
      <c r="B7" s="84">
        <v>3</v>
      </c>
    </row>
    <row r="8" spans="1:13" ht="15.75" x14ac:dyDescent="0.25">
      <c r="A8" s="21" t="s">
        <v>97</v>
      </c>
      <c r="B8" s="85">
        <v>16001</v>
      </c>
    </row>
    <row r="9" spans="1:13" ht="15.75" x14ac:dyDescent="0.25">
      <c r="A9" s="21" t="s">
        <v>101</v>
      </c>
      <c r="B9" s="84">
        <v>13470</v>
      </c>
      <c r="C9" s="98" t="s">
        <v>215</v>
      </c>
      <c r="D9" s="98"/>
      <c r="E9" s="98"/>
      <c r="F9" s="98"/>
      <c r="G9" s="98"/>
      <c r="H9" s="98"/>
      <c r="I9" s="98"/>
      <c r="J9" s="98"/>
      <c r="K9" s="98"/>
      <c r="L9" s="98"/>
      <c r="M9" s="98"/>
    </row>
    <row r="10" spans="1:13" ht="15.75" x14ac:dyDescent="0.25">
      <c r="A10" s="21" t="s">
        <v>87</v>
      </c>
      <c r="B10" s="86">
        <f>B9/B8</f>
        <v>0.84182238610086868</v>
      </c>
    </row>
    <row r="11" spans="1:13" ht="15.75" x14ac:dyDescent="0.25">
      <c r="A11" s="22"/>
      <c r="B11" s="23"/>
    </row>
    <row r="12" spans="1:13" ht="15.75" x14ac:dyDescent="0.25">
      <c r="A12" s="22"/>
      <c r="B12" s="23"/>
    </row>
    <row r="13" spans="1:13" ht="15.75" x14ac:dyDescent="0.25">
      <c r="A13" s="21" t="s">
        <v>98</v>
      </c>
      <c r="B13" s="23"/>
    </row>
    <row r="14" spans="1:13" ht="15.75" x14ac:dyDescent="0.25">
      <c r="A14" s="22" t="s">
        <v>99</v>
      </c>
      <c r="B14" s="24">
        <v>5250.5</v>
      </c>
      <c r="F14" s="20"/>
    </row>
    <row r="15" spans="1:13" ht="15.75" x14ac:dyDescent="0.25">
      <c r="A15" s="22" t="s">
        <v>88</v>
      </c>
      <c r="B15" s="23">
        <v>10501</v>
      </c>
    </row>
    <row r="16" spans="1:13" ht="15.75" x14ac:dyDescent="0.25">
      <c r="A16" s="22" t="s">
        <v>89</v>
      </c>
      <c r="B16" s="87">
        <v>13001</v>
      </c>
    </row>
    <row r="17" spans="1:2" ht="15.75" x14ac:dyDescent="0.25">
      <c r="A17" s="22" t="s">
        <v>90</v>
      </c>
      <c r="B17" s="23">
        <v>20501</v>
      </c>
    </row>
    <row r="18" spans="1:2" ht="15.75" x14ac:dyDescent="0.25">
      <c r="A18" s="22" t="s">
        <v>91</v>
      </c>
      <c r="B18" s="23">
        <v>25001</v>
      </c>
    </row>
    <row r="19" spans="1:2" ht="15.75" x14ac:dyDescent="0.25">
      <c r="A19" s="22"/>
      <c r="B19" s="23"/>
    </row>
    <row r="20" spans="1:2" ht="15.75" x14ac:dyDescent="0.25">
      <c r="A20" s="21" t="s">
        <v>92</v>
      </c>
      <c r="B20" s="23"/>
    </row>
    <row r="21" spans="1:2" ht="15.75" x14ac:dyDescent="0.25">
      <c r="A21" s="22" t="s">
        <v>88</v>
      </c>
      <c r="B21" s="87">
        <v>12501</v>
      </c>
    </row>
    <row r="22" spans="1:2" ht="15.75" x14ac:dyDescent="0.25">
      <c r="A22" s="22" t="s">
        <v>89</v>
      </c>
      <c r="B22" s="83">
        <v>16001</v>
      </c>
    </row>
    <row r="23" spans="1:2" ht="15.75" x14ac:dyDescent="0.25">
      <c r="A23" s="22" t="s">
        <v>90</v>
      </c>
      <c r="B23" s="23">
        <v>26001</v>
      </c>
    </row>
    <row r="24" spans="1:2" ht="15.75" x14ac:dyDescent="0.25">
      <c r="A24" s="22" t="s">
        <v>91</v>
      </c>
      <c r="B24" s="23">
        <v>31001</v>
      </c>
    </row>
    <row r="25" spans="1:2" ht="15.75" x14ac:dyDescent="0.25">
      <c r="A25" s="22"/>
      <c r="B25" s="23"/>
    </row>
    <row r="26" spans="1:2" ht="15.75" x14ac:dyDescent="0.25">
      <c r="A26" s="21" t="s">
        <v>93</v>
      </c>
      <c r="B26" s="23"/>
    </row>
    <row r="27" spans="1:2" ht="15.75" x14ac:dyDescent="0.25">
      <c r="A27" s="22" t="s">
        <v>88</v>
      </c>
      <c r="B27" s="23">
        <v>14001</v>
      </c>
    </row>
    <row r="28" spans="1:2" ht="15.75" x14ac:dyDescent="0.25">
      <c r="A28" s="22" t="s">
        <v>89</v>
      </c>
      <c r="B28" s="23">
        <v>18501</v>
      </c>
    </row>
    <row r="29" spans="1:2" ht="15.75" x14ac:dyDescent="0.25">
      <c r="A29" s="22" t="s">
        <v>90</v>
      </c>
      <c r="B29" s="23">
        <v>31001</v>
      </c>
    </row>
    <row r="30" spans="1:2" ht="15.75" x14ac:dyDescent="0.25">
      <c r="A30" s="22" t="s">
        <v>91</v>
      </c>
      <c r="B30" s="23">
        <v>37001</v>
      </c>
    </row>
    <row r="31" spans="1:2" ht="15.75" x14ac:dyDescent="0.25">
      <c r="A31" s="22" t="s">
        <v>94</v>
      </c>
      <c r="B31" s="23">
        <v>47001</v>
      </c>
    </row>
    <row r="32" spans="1:2" ht="15.75" x14ac:dyDescent="0.25">
      <c r="A32" s="22" t="s">
        <v>95</v>
      </c>
      <c r="B32" s="23">
        <v>56001</v>
      </c>
    </row>
    <row r="33" spans="1:2" ht="15.75" x14ac:dyDescent="0.25">
      <c r="A33" s="22"/>
      <c r="B33" s="23"/>
    </row>
    <row r="34" spans="1:2" ht="15.75" x14ac:dyDescent="0.25">
      <c r="A34" s="21" t="s">
        <v>96</v>
      </c>
      <c r="B34" s="23"/>
    </row>
    <row r="35" spans="1:2" ht="15.75" x14ac:dyDescent="0.25">
      <c r="A35" s="22" t="s">
        <v>90</v>
      </c>
      <c r="B35" s="23">
        <v>83001</v>
      </c>
    </row>
    <row r="36" spans="1:2" ht="15.75" x14ac:dyDescent="0.25">
      <c r="A36" s="22" t="s">
        <v>94</v>
      </c>
      <c r="B36" s="23">
        <v>124001</v>
      </c>
    </row>
    <row r="38" spans="1:2" ht="15.75" x14ac:dyDescent="0.25">
      <c r="A38" s="88" t="s">
        <v>196</v>
      </c>
    </row>
  </sheetData>
  <mergeCells count="2">
    <mergeCell ref="C6:M6"/>
    <mergeCell ref="C9:M9"/>
  </mergeCells>
  <hyperlinks>
    <hyperlink ref="C6:K6" r:id="rId1" display="R. Functional Classifications - BMPO website &gt; Long Range Transportation Plan &gt; 2040 LRTP (pages 8 and 9)"/>
    <hyperlink ref="C6:M6" r:id="rId2" display="R. Functional Classifications - BMPO website &gt; Long Range Transportation Plan &gt; 2040 LRTP (pages 8 and 9)"/>
    <hyperlink ref="C9:K9" r:id="rId3" display="Current/Future Traffic Data - BMPO website &gt; Traffic Counts and Projections &gt; Click here &gt; Click on location"/>
    <hyperlink ref="C9:M9" r:id="rId4" display="Current/Future Traffic Data - BMPO website &gt; Traffic Counts and Projections &gt; Click here &gt; Click on location"/>
  </hyperlinks>
  <pageMargins left="0.7" right="0.7" top="0.75" bottom="0.75" header="0.3" footer="0.3"/>
  <pageSetup orientation="portrait" horizontalDpi="4294967293"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heetViews>
  <sheetFormatPr defaultRowHeight="15" x14ac:dyDescent="0.25"/>
  <cols>
    <col min="1" max="1" width="35.28515625" customWidth="1"/>
    <col min="2" max="2" width="30.7109375" customWidth="1"/>
  </cols>
  <sheetData>
    <row r="1" spans="1:13" x14ac:dyDescent="0.25">
      <c r="A1" s="1" t="s">
        <v>195</v>
      </c>
    </row>
    <row r="2" spans="1:13" ht="15.75" x14ac:dyDescent="0.25">
      <c r="A2" s="21"/>
      <c r="B2" s="22"/>
    </row>
    <row r="3" spans="1:13" ht="15.75" x14ac:dyDescent="0.25">
      <c r="A3" s="21" t="s">
        <v>104</v>
      </c>
      <c r="B3" s="84" t="s">
        <v>188</v>
      </c>
    </row>
    <row r="4" spans="1:13" ht="15.75" x14ac:dyDescent="0.25">
      <c r="A4" s="21" t="s">
        <v>103</v>
      </c>
      <c r="B4" s="84" t="s">
        <v>189</v>
      </c>
    </row>
    <row r="5" spans="1:13" ht="15.75" x14ac:dyDescent="0.25">
      <c r="A5" s="30" t="s">
        <v>102</v>
      </c>
      <c r="B5" s="84">
        <v>2040</v>
      </c>
    </row>
    <row r="6" spans="1:13" ht="15.75" x14ac:dyDescent="0.25">
      <c r="A6" s="21" t="s">
        <v>86</v>
      </c>
      <c r="B6" s="84" t="s">
        <v>92</v>
      </c>
      <c r="C6" s="98" t="s">
        <v>226</v>
      </c>
      <c r="D6" s="98"/>
      <c r="E6" s="98"/>
      <c r="F6" s="98"/>
      <c r="G6" s="98"/>
      <c r="H6" s="98"/>
      <c r="I6" s="98"/>
      <c r="J6" s="98"/>
      <c r="K6" s="98"/>
      <c r="L6" s="98"/>
      <c r="M6" s="98"/>
    </row>
    <row r="7" spans="1:13" ht="15.75" x14ac:dyDescent="0.25">
      <c r="A7" s="21" t="s">
        <v>100</v>
      </c>
      <c r="B7" s="84">
        <v>3</v>
      </c>
    </row>
    <row r="8" spans="1:13" ht="15.75" x14ac:dyDescent="0.25">
      <c r="A8" s="21" t="s">
        <v>97</v>
      </c>
      <c r="B8" s="85">
        <v>16001</v>
      </c>
    </row>
    <row r="9" spans="1:13" ht="15.75" x14ac:dyDescent="0.25">
      <c r="A9" s="21" t="s">
        <v>101</v>
      </c>
      <c r="B9" s="84">
        <v>16230</v>
      </c>
      <c r="C9" s="98" t="s">
        <v>215</v>
      </c>
      <c r="D9" s="98"/>
      <c r="E9" s="98"/>
      <c r="F9" s="98"/>
      <c r="G9" s="98"/>
      <c r="H9" s="98"/>
      <c r="I9" s="98"/>
      <c r="J9" s="98"/>
      <c r="K9" s="98"/>
      <c r="L9" s="98"/>
      <c r="M9" s="98"/>
    </row>
    <row r="10" spans="1:13" ht="15.75" x14ac:dyDescent="0.25">
      <c r="A10" s="21" t="s">
        <v>87</v>
      </c>
      <c r="B10" s="86">
        <f>B9/B8</f>
        <v>1.0143116055246546</v>
      </c>
    </row>
    <row r="11" spans="1:13" ht="15.75" x14ac:dyDescent="0.25">
      <c r="A11" s="22"/>
      <c r="B11" s="23"/>
    </row>
    <row r="12" spans="1:13" ht="15.75" x14ac:dyDescent="0.25">
      <c r="A12" s="22"/>
      <c r="B12" s="23"/>
    </row>
    <row r="13" spans="1:13" ht="15.75" x14ac:dyDescent="0.25">
      <c r="A13" s="21" t="s">
        <v>98</v>
      </c>
      <c r="B13" s="23"/>
    </row>
    <row r="14" spans="1:13" ht="15.75" x14ac:dyDescent="0.25">
      <c r="A14" s="22" t="s">
        <v>99</v>
      </c>
      <c r="B14" s="24">
        <v>5250.5</v>
      </c>
      <c r="F14" s="20"/>
    </row>
    <row r="15" spans="1:13" ht="15.75" x14ac:dyDescent="0.25">
      <c r="A15" s="22" t="s">
        <v>88</v>
      </c>
      <c r="B15" s="23">
        <v>10501</v>
      </c>
    </row>
    <row r="16" spans="1:13" ht="15.75" x14ac:dyDescent="0.25">
      <c r="A16" s="22" t="s">
        <v>89</v>
      </c>
      <c r="B16" s="87">
        <v>13001</v>
      </c>
    </row>
    <row r="17" spans="1:2" ht="15.75" x14ac:dyDescent="0.25">
      <c r="A17" s="22" t="s">
        <v>90</v>
      </c>
      <c r="B17" s="23">
        <v>20501</v>
      </c>
    </row>
    <row r="18" spans="1:2" ht="15.75" x14ac:dyDescent="0.25">
      <c r="A18" s="22" t="s">
        <v>91</v>
      </c>
      <c r="B18" s="23">
        <v>25001</v>
      </c>
    </row>
    <row r="19" spans="1:2" ht="15.75" x14ac:dyDescent="0.25">
      <c r="A19" s="22"/>
      <c r="B19" s="23"/>
    </row>
    <row r="20" spans="1:2" ht="15.75" x14ac:dyDescent="0.25">
      <c r="A20" s="21" t="s">
        <v>92</v>
      </c>
      <c r="B20" s="23"/>
    </row>
    <row r="21" spans="1:2" ht="15.75" x14ac:dyDescent="0.25">
      <c r="A21" s="22" t="s">
        <v>88</v>
      </c>
      <c r="B21" s="87">
        <v>12501</v>
      </c>
    </row>
    <row r="22" spans="1:2" ht="15.75" x14ac:dyDescent="0.25">
      <c r="A22" s="22" t="s">
        <v>89</v>
      </c>
      <c r="B22" s="83">
        <v>16001</v>
      </c>
    </row>
    <row r="23" spans="1:2" ht="15.75" x14ac:dyDescent="0.25">
      <c r="A23" s="22" t="s">
        <v>90</v>
      </c>
      <c r="B23" s="23">
        <v>26001</v>
      </c>
    </row>
    <row r="24" spans="1:2" ht="15.75" x14ac:dyDescent="0.25">
      <c r="A24" s="22" t="s">
        <v>91</v>
      </c>
      <c r="B24" s="23">
        <v>31001</v>
      </c>
    </row>
    <row r="25" spans="1:2" ht="15.75" x14ac:dyDescent="0.25">
      <c r="A25" s="22"/>
      <c r="B25" s="23"/>
    </row>
    <row r="26" spans="1:2" ht="15.75" x14ac:dyDescent="0.25">
      <c r="A26" s="21" t="s">
        <v>93</v>
      </c>
      <c r="B26" s="23"/>
    </row>
    <row r="27" spans="1:2" ht="15.75" x14ac:dyDescent="0.25">
      <c r="A27" s="22" t="s">
        <v>88</v>
      </c>
      <c r="B27" s="23">
        <v>14001</v>
      </c>
    </row>
    <row r="28" spans="1:2" ht="15.75" x14ac:dyDescent="0.25">
      <c r="A28" s="22" t="s">
        <v>89</v>
      </c>
      <c r="B28" s="23">
        <v>18501</v>
      </c>
    </row>
    <row r="29" spans="1:2" ht="15.75" x14ac:dyDescent="0.25">
      <c r="A29" s="22" t="s">
        <v>90</v>
      </c>
      <c r="B29" s="23">
        <v>31001</v>
      </c>
    </row>
    <row r="30" spans="1:2" ht="15.75" x14ac:dyDescent="0.25">
      <c r="A30" s="22" t="s">
        <v>91</v>
      </c>
      <c r="B30" s="23">
        <v>37001</v>
      </c>
    </row>
    <row r="31" spans="1:2" ht="15.75" x14ac:dyDescent="0.25">
      <c r="A31" s="22" t="s">
        <v>94</v>
      </c>
      <c r="B31" s="23">
        <v>47001</v>
      </c>
    </row>
    <row r="32" spans="1:2" ht="15.75" x14ac:dyDescent="0.25">
      <c r="A32" s="22" t="s">
        <v>95</v>
      </c>
      <c r="B32" s="23">
        <v>56001</v>
      </c>
    </row>
    <row r="33" spans="1:2" ht="15.75" x14ac:dyDescent="0.25">
      <c r="A33" s="22"/>
      <c r="B33" s="23"/>
    </row>
    <row r="34" spans="1:2" ht="15.75" x14ac:dyDescent="0.25">
      <c r="A34" s="21" t="s">
        <v>96</v>
      </c>
      <c r="B34" s="23"/>
    </row>
    <row r="35" spans="1:2" ht="15.75" x14ac:dyDescent="0.25">
      <c r="A35" s="22" t="s">
        <v>90</v>
      </c>
      <c r="B35" s="23">
        <v>83001</v>
      </c>
    </row>
    <row r="36" spans="1:2" ht="15.75" x14ac:dyDescent="0.25">
      <c r="A36" s="22" t="s">
        <v>94</v>
      </c>
      <c r="B36" s="23">
        <v>124001</v>
      </c>
    </row>
    <row r="38" spans="1:2" ht="15.75" x14ac:dyDescent="0.25">
      <c r="A38" s="88" t="s">
        <v>196</v>
      </c>
    </row>
  </sheetData>
  <mergeCells count="2">
    <mergeCell ref="C6:M6"/>
    <mergeCell ref="C9:M9"/>
  </mergeCells>
  <hyperlinks>
    <hyperlink ref="C6:K6" r:id="rId1" display="R. Functional Classifications - BMPO website &gt; Long Range Transportation Plan &gt; 2040 LRTP (pages 8 and 9)"/>
    <hyperlink ref="C6:M6" r:id="rId2" display="R. Functional Classifications - BMPO website &gt; Long Range Transportation Plan &gt; 2040 LRTP (pages 8 and 9)"/>
    <hyperlink ref="C9:K9" r:id="rId3" display="Current/Future Traffic Data - BMPO website &gt; Traffic Counts and Projections &gt; Click here &gt; Click on location"/>
    <hyperlink ref="C9:M9" r:id="rId4" display="Current/Future Traffic Data - BMPO website &gt; Traffic Counts and Projections &gt; Click here &gt; Click on location"/>
  </hyperlinks>
  <pageMargins left="0.7" right="0.7" top="0.75" bottom="0.75" header="0.3" footer="0.3"/>
  <pageSetup orientation="portrait" horizontalDpi="4294967293" verticalDpi="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D11" sqref="D11:N11"/>
    </sheetView>
  </sheetViews>
  <sheetFormatPr defaultRowHeight="15" x14ac:dyDescent="0.25"/>
  <cols>
    <col min="1" max="1" width="53" customWidth="1"/>
  </cols>
  <sheetData>
    <row r="1" spans="1:14" ht="15.75" x14ac:dyDescent="0.25">
      <c r="A1" s="21" t="s">
        <v>69</v>
      </c>
      <c r="B1" s="22"/>
      <c r="C1" s="22"/>
      <c r="D1" s="22"/>
      <c r="E1" s="22"/>
      <c r="F1" s="22"/>
    </row>
    <row r="2" spans="1:14" ht="15.75" x14ac:dyDescent="0.25">
      <c r="A2" s="21" t="s">
        <v>202</v>
      </c>
      <c r="B2" s="22"/>
      <c r="C2" s="22"/>
      <c r="D2" s="22"/>
      <c r="E2" s="22"/>
      <c r="F2" s="22"/>
    </row>
    <row r="3" spans="1:14" ht="15.75" x14ac:dyDescent="0.25">
      <c r="A3" s="21" t="s">
        <v>203</v>
      </c>
      <c r="B3" s="22"/>
      <c r="C3" s="22"/>
      <c r="D3" s="22"/>
      <c r="E3" s="22"/>
      <c r="F3" s="22"/>
    </row>
    <row r="4" spans="1:14" ht="15.75" x14ac:dyDescent="0.25">
      <c r="A4" s="22"/>
      <c r="B4" s="22"/>
      <c r="C4" s="22"/>
      <c r="D4" s="22"/>
      <c r="E4" s="22"/>
      <c r="F4" s="22"/>
    </row>
    <row r="5" spans="1:14" ht="15.75" x14ac:dyDescent="0.25">
      <c r="A5" s="22" t="s">
        <v>70</v>
      </c>
      <c r="B5" s="92">
        <v>5</v>
      </c>
      <c r="C5" s="22"/>
    </row>
    <row r="6" spans="1:14" ht="15.75" x14ac:dyDescent="0.25">
      <c r="A6" s="22" t="s">
        <v>71</v>
      </c>
      <c r="B6" s="92">
        <v>0</v>
      </c>
      <c r="C6" s="22"/>
      <c r="D6" s="98" t="s">
        <v>216</v>
      </c>
      <c r="E6" s="98"/>
      <c r="F6" s="98"/>
      <c r="G6" s="98"/>
      <c r="H6" s="98"/>
      <c r="I6" s="98"/>
      <c r="J6" s="98"/>
      <c r="K6" s="98"/>
      <c r="L6" s="98"/>
    </row>
    <row r="7" spans="1:14" ht="15.75" x14ac:dyDescent="0.25">
      <c r="A7" s="22" t="s">
        <v>72</v>
      </c>
      <c r="B7" s="92">
        <v>1</v>
      </c>
      <c r="C7" s="22"/>
      <c r="D7" s="22"/>
      <c r="E7" s="22"/>
      <c r="F7" s="22"/>
    </row>
    <row r="8" spans="1:14" ht="15.75" x14ac:dyDescent="0.25">
      <c r="A8" s="22" t="s">
        <v>73</v>
      </c>
      <c r="B8" s="92">
        <v>5</v>
      </c>
      <c r="C8" s="22"/>
      <c r="D8" s="22"/>
      <c r="E8" s="22"/>
      <c r="F8" s="22"/>
    </row>
    <row r="9" spans="1:14" ht="15.75" x14ac:dyDescent="0.25">
      <c r="A9" s="22" t="s">
        <v>74</v>
      </c>
      <c r="B9" s="92">
        <v>8</v>
      </c>
      <c r="C9" s="22"/>
      <c r="D9" s="22"/>
      <c r="E9" s="22"/>
      <c r="F9" s="22"/>
    </row>
    <row r="10" spans="1:14" ht="15.75" x14ac:dyDescent="0.25">
      <c r="A10" s="22" t="s">
        <v>75</v>
      </c>
      <c r="B10" s="92">
        <v>35</v>
      </c>
      <c r="C10" s="22"/>
      <c r="D10" s="22"/>
      <c r="E10" s="22"/>
      <c r="F10" s="22"/>
    </row>
    <row r="11" spans="1:14" ht="15.75" x14ac:dyDescent="0.25">
      <c r="A11" s="22" t="s">
        <v>76</v>
      </c>
      <c r="B11" s="92">
        <v>23400</v>
      </c>
      <c r="C11" s="22"/>
      <c r="D11" s="104" t="s">
        <v>215</v>
      </c>
      <c r="E11" s="104"/>
      <c r="F11" s="104"/>
      <c r="G11" s="104"/>
      <c r="H11" s="104"/>
      <c r="I11" s="104"/>
      <c r="J11" s="104"/>
      <c r="K11" s="104"/>
      <c r="L11" s="104"/>
      <c r="M11" s="104"/>
      <c r="N11" s="104"/>
    </row>
    <row r="12" spans="1:14" ht="15.75" x14ac:dyDescent="0.25">
      <c r="A12" s="22"/>
      <c r="B12" s="22"/>
      <c r="C12" s="22"/>
      <c r="D12" s="22"/>
      <c r="E12" s="22"/>
      <c r="F12" s="22"/>
    </row>
    <row r="13" spans="1:14" x14ac:dyDescent="0.25">
      <c r="A13" s="31" t="s">
        <v>77</v>
      </c>
      <c r="B13" s="31"/>
      <c r="C13" s="31"/>
      <c r="D13" s="31"/>
      <c r="E13" s="31"/>
      <c r="F13" s="31"/>
      <c r="G13" s="31"/>
    </row>
    <row r="14" spans="1:14" x14ac:dyDescent="0.25">
      <c r="A14" s="31" t="s">
        <v>78</v>
      </c>
      <c r="B14" s="31"/>
      <c r="C14" s="31"/>
      <c r="D14" s="31"/>
      <c r="E14" s="31"/>
      <c r="F14" s="31"/>
      <c r="G14" s="31"/>
    </row>
    <row r="15" spans="1:14" ht="15.75" x14ac:dyDescent="0.25">
      <c r="A15" s="22"/>
      <c r="B15" s="22"/>
      <c r="C15" s="22"/>
      <c r="D15" s="22"/>
      <c r="E15" s="22"/>
      <c r="F15" s="22"/>
    </row>
    <row r="16" spans="1:14" ht="15.75" x14ac:dyDescent="0.25">
      <c r="A16" s="21" t="s">
        <v>105</v>
      </c>
      <c r="B16" s="25">
        <f>SUM(B6:B10)/((B11*365*B5)/1000000)</f>
        <v>1.1474066268586818</v>
      </c>
      <c r="C16" s="22" t="s">
        <v>79</v>
      </c>
      <c r="D16" s="22"/>
      <c r="E16" s="22"/>
      <c r="F16" s="22"/>
    </row>
    <row r="17" spans="1:6" ht="15.75" x14ac:dyDescent="0.25">
      <c r="A17" s="21" t="s">
        <v>106</v>
      </c>
      <c r="B17" s="25">
        <f>(1000000*((B6*5)+(B7*4)+(B8*3)+(B9*2)+(B10*1)))/(B5*365*B11)</f>
        <v>1.6391523240838308</v>
      </c>
      <c r="C17" s="22"/>
      <c r="D17" s="22"/>
      <c r="E17" s="22"/>
      <c r="F17" s="22"/>
    </row>
    <row r="18" spans="1:6" ht="15.75" x14ac:dyDescent="0.25">
      <c r="A18" s="21" t="s">
        <v>107</v>
      </c>
      <c r="B18" s="25">
        <f>SUM(B6:B10)/B5</f>
        <v>9.8000000000000007</v>
      </c>
      <c r="C18" s="22" t="s">
        <v>80</v>
      </c>
      <c r="D18" s="22"/>
      <c r="E18" s="22"/>
      <c r="F18" s="22"/>
    </row>
    <row r="19" spans="1:6" ht="15.75" x14ac:dyDescent="0.25">
      <c r="A19" s="22"/>
      <c r="B19" s="22"/>
      <c r="C19" s="22"/>
      <c r="D19" s="22"/>
      <c r="E19" s="22"/>
      <c r="F19" s="22"/>
    </row>
    <row r="20" spans="1:6" ht="15.75" x14ac:dyDescent="0.25">
      <c r="A20" s="26" t="s">
        <v>81</v>
      </c>
      <c r="B20" s="27">
        <f>IF(B16&lt;0.24,"0", IF(B16&lt;0.49,"1", IF(B16&lt;0.74,"2", IF(B16&lt;0.99,"3", IF(B16&lt;1.49,"4", IF(B16&lt;100,"5"))))))*1</f>
        <v>4</v>
      </c>
      <c r="C20" s="22"/>
      <c r="D20" s="22"/>
      <c r="E20" s="22"/>
      <c r="F20" s="22"/>
    </row>
    <row r="21" spans="1:6" ht="15.75" x14ac:dyDescent="0.25">
      <c r="A21" s="26" t="s">
        <v>82</v>
      </c>
      <c r="B21" s="27">
        <f>IF(B17&lt;0.49,"0", IF(B17&lt;0.74,"1", IF(B17&lt;0.99,"2", IF(B17&lt;1.49,"3", IF(B17&lt;1.99,"4", IF(B17&lt;100,"5"))))))*1</f>
        <v>4</v>
      </c>
      <c r="C21" s="22"/>
      <c r="D21" s="22"/>
      <c r="E21" s="22"/>
      <c r="F21" s="22"/>
    </row>
    <row r="22" spans="1:6" ht="15.75" x14ac:dyDescent="0.25">
      <c r="A22" s="26" t="s">
        <v>83</v>
      </c>
      <c r="B22" s="27">
        <f>IF(B18&lt;4.9,"0", IF(B18&lt;7.49,"1", IF(B18&lt;9.99,"2", IF(B18&lt;12.49,"3", IF(B18&lt;14.99,"4", IF(B18&lt;100,"5"))))))*1</f>
        <v>2</v>
      </c>
      <c r="C22" s="22"/>
      <c r="D22" s="22"/>
      <c r="E22" s="22"/>
      <c r="F22" s="22"/>
    </row>
    <row r="23" spans="1:6" ht="15.75" x14ac:dyDescent="0.25">
      <c r="A23" s="28" t="s">
        <v>84</v>
      </c>
      <c r="B23" s="29">
        <f>SUM(B20:B22)/3</f>
        <v>3.3333333333333335</v>
      </c>
      <c r="C23" s="22"/>
      <c r="D23" s="22"/>
      <c r="E23" s="22"/>
      <c r="F23" s="22"/>
    </row>
    <row r="24" spans="1:6" ht="15.75" x14ac:dyDescent="0.25">
      <c r="A24" s="22"/>
      <c r="B24" s="22"/>
      <c r="C24" s="22"/>
      <c r="D24" s="22"/>
      <c r="E24" s="22"/>
      <c r="F24" s="22"/>
    </row>
    <row r="25" spans="1:6" ht="15.75" x14ac:dyDescent="0.25">
      <c r="A25" s="22"/>
      <c r="B25" s="22"/>
      <c r="C25" s="22"/>
      <c r="D25" s="22"/>
      <c r="E25" s="22"/>
      <c r="F25" s="22"/>
    </row>
    <row r="26" spans="1:6" ht="15.75" x14ac:dyDescent="0.25">
      <c r="A26" s="22"/>
      <c r="B26" s="22"/>
      <c r="C26" s="22"/>
      <c r="D26" s="22"/>
      <c r="E26" s="22"/>
      <c r="F26" s="22"/>
    </row>
    <row r="27" spans="1:6" ht="15.75" x14ac:dyDescent="0.25">
      <c r="A27" s="22"/>
      <c r="B27" s="22"/>
      <c r="C27" s="22"/>
      <c r="D27" s="22"/>
      <c r="E27" s="22"/>
      <c r="F27" s="22"/>
    </row>
    <row r="28" spans="1:6" ht="15.75" x14ac:dyDescent="0.25">
      <c r="A28" s="22"/>
      <c r="B28" s="22"/>
      <c r="C28" s="22"/>
      <c r="D28" s="22"/>
      <c r="E28" s="22"/>
      <c r="F28" s="22"/>
    </row>
  </sheetData>
  <mergeCells count="2">
    <mergeCell ref="D11:N11"/>
    <mergeCell ref="D6:L6"/>
  </mergeCells>
  <hyperlinks>
    <hyperlink ref="D6" r:id="rId1" display="https://apps.itd.idaho.gov/apps/webcars/"/>
    <hyperlink ref="D11:L11" r:id="rId2" display="Current/Future Traffic Data - BMPO website &gt; Traffic Counts and Projections &gt; Click here &gt; Click on location"/>
    <hyperlink ref="D6:L6" r:id="rId3" display="Historical Crash Data - WebCARS Office of Highway Safety Crash Analysis Reporting System"/>
  </hyperlinks>
  <pageMargins left="0.7" right="0.7" top="0.75" bottom="0.75" header="0.3" footer="0.3"/>
  <pageSetup orientation="portrait" horizontalDpi="4294967293" verticalDpi="0"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M6" sqref="M6"/>
    </sheetView>
  </sheetViews>
  <sheetFormatPr defaultRowHeight="15" x14ac:dyDescent="0.25"/>
  <sheetData/>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Document" shapeId="6147" r:id="rId4">
          <objectPr defaultSize="0" r:id="rId5">
            <anchor moveWithCells="1">
              <from>
                <xdr:col>0</xdr:col>
                <xdr:colOff>0</xdr:colOff>
                <xdr:row>0</xdr:row>
                <xdr:rowOff>47625</xdr:rowOff>
              </from>
              <to>
                <xdr:col>12</xdr:col>
                <xdr:colOff>114300</xdr:colOff>
                <xdr:row>48</xdr:row>
                <xdr:rowOff>123825</xdr:rowOff>
              </to>
            </anchor>
          </objectPr>
        </oleObject>
      </mc:Choice>
      <mc:Fallback>
        <oleObject progId="Document" shapeId="6147"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CG43"/>
  <sheetViews>
    <sheetView showGridLines="0" showZeros="0" zoomScale="112" zoomScaleNormal="112" workbookViewId="0"/>
  </sheetViews>
  <sheetFormatPr defaultRowHeight="21" customHeight="1" x14ac:dyDescent="0.2"/>
  <cols>
    <col min="1" max="1" width="0.7109375" style="41" customWidth="1"/>
    <col min="2" max="2" width="3" style="41" customWidth="1"/>
    <col min="3" max="6" width="2.7109375" style="41" customWidth="1"/>
    <col min="7" max="7" width="1.28515625" style="43" customWidth="1"/>
    <col min="8" max="8" width="3" style="41" customWidth="1"/>
    <col min="9" max="14" width="2.7109375" style="41" customWidth="1"/>
    <col min="15" max="15" width="3.28515625" style="41" customWidth="1"/>
    <col min="16" max="22" width="2.7109375" style="41" customWidth="1"/>
    <col min="23" max="23" width="3.5703125" style="41" customWidth="1"/>
    <col min="24" max="25" width="2.7109375" style="41" customWidth="1"/>
    <col min="26" max="26" width="3.42578125" style="41" customWidth="1"/>
    <col min="27" max="27" width="1.28515625" style="41" customWidth="1"/>
    <col min="28" max="32" width="2.7109375" style="41" customWidth="1"/>
    <col min="33" max="33" width="3.28515625" style="41" customWidth="1"/>
    <col min="34" max="39" width="2.7109375" style="41" customWidth="1"/>
    <col min="40" max="40" width="4.5703125" style="41" customWidth="1"/>
    <col min="41" max="42" width="2.7109375" style="41" customWidth="1"/>
    <col min="43" max="43" width="5" style="41" bestFit="1" customWidth="1"/>
    <col min="44" max="46" width="2.7109375" style="41" customWidth="1"/>
    <col min="47" max="47" width="2.85546875" style="41" customWidth="1"/>
    <col min="48" max="77" width="2.7109375" style="41" customWidth="1"/>
    <col min="78" max="16384" width="9.140625" style="41"/>
  </cols>
  <sheetData>
    <row r="1" spans="1:46" ht="21" customHeight="1" x14ac:dyDescent="0.25">
      <c r="B1" s="203"/>
      <c r="C1" s="204"/>
      <c r="D1" s="204"/>
      <c r="E1" s="204"/>
      <c r="F1" s="204"/>
      <c r="G1" s="204"/>
      <c r="H1" s="205" t="s">
        <v>128</v>
      </c>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6" t="s">
        <v>129</v>
      </c>
      <c r="AI1" s="206"/>
      <c r="AJ1" s="206"/>
      <c r="AK1" s="206"/>
      <c r="AL1" s="206"/>
      <c r="AM1" s="206"/>
    </row>
    <row r="2" spans="1:46" ht="21" customHeight="1" x14ac:dyDescent="0.2">
      <c r="F2" s="42"/>
      <c r="AH2" s="207" t="s">
        <v>130</v>
      </c>
      <c r="AI2" s="208"/>
      <c r="AJ2" s="208"/>
      <c r="AK2" s="208"/>
      <c r="AL2" s="208"/>
      <c r="AM2" s="208"/>
    </row>
    <row r="3" spans="1:46" ht="14.25" customHeight="1" thickBot="1" x14ac:dyDescent="0.25">
      <c r="B3" s="44" t="s">
        <v>131</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5"/>
      <c r="AF3" s="45"/>
      <c r="AG3" s="45"/>
      <c r="AH3" s="45"/>
      <c r="AI3" s="45"/>
      <c r="AJ3" s="45"/>
      <c r="AK3" s="45"/>
      <c r="AL3" s="45"/>
      <c r="AM3" s="45"/>
    </row>
    <row r="4" spans="1:46" ht="10.5" customHeight="1" x14ac:dyDescent="0.2">
      <c r="B4" s="209" t="s">
        <v>132</v>
      </c>
      <c r="C4" s="210"/>
      <c r="D4" s="210"/>
      <c r="E4" s="210"/>
      <c r="F4" s="210"/>
      <c r="G4" s="211"/>
      <c r="H4" s="212" t="s">
        <v>133</v>
      </c>
      <c r="I4" s="210"/>
      <c r="J4" s="210"/>
      <c r="K4" s="210"/>
      <c r="L4" s="210"/>
      <c r="M4" s="210"/>
      <c r="N4" s="210"/>
      <c r="O4" s="210"/>
      <c r="P4" s="210"/>
      <c r="Q4" s="210"/>
      <c r="R4" s="210"/>
      <c r="S4" s="210"/>
      <c r="T4" s="210"/>
      <c r="U4" s="210"/>
      <c r="V4" s="210"/>
      <c r="W4" s="210"/>
      <c r="X4" s="210"/>
      <c r="Y4" s="210"/>
      <c r="Z4" s="210"/>
      <c r="AA4" s="210"/>
      <c r="AB4" s="210"/>
      <c r="AC4" s="210"/>
      <c r="AD4" s="210"/>
      <c r="AE4" s="210"/>
      <c r="AF4" s="211"/>
      <c r="AG4" s="212" t="s">
        <v>134</v>
      </c>
      <c r="AH4" s="210"/>
      <c r="AI4" s="210"/>
      <c r="AJ4" s="210"/>
      <c r="AK4" s="210"/>
      <c r="AL4" s="210"/>
      <c r="AM4" s="213"/>
    </row>
    <row r="5" spans="1:46" ht="20.25" customHeight="1" x14ac:dyDescent="0.2">
      <c r="A5" s="45"/>
      <c r="B5" s="190" t="s">
        <v>135</v>
      </c>
      <c r="C5" s="191"/>
      <c r="D5" s="191"/>
      <c r="E5" s="191"/>
      <c r="F5" s="191"/>
      <c r="G5" s="192"/>
      <c r="H5" s="193"/>
      <c r="I5" s="194"/>
      <c r="J5" s="194"/>
      <c r="K5" s="194"/>
      <c r="L5" s="194"/>
      <c r="M5" s="194"/>
      <c r="N5" s="194"/>
      <c r="O5" s="194"/>
      <c r="P5" s="194"/>
      <c r="Q5" s="194"/>
      <c r="R5" s="194"/>
      <c r="S5" s="194"/>
      <c r="T5" s="194"/>
      <c r="U5" s="194"/>
      <c r="V5" s="194"/>
      <c r="W5" s="194"/>
      <c r="X5" s="194"/>
      <c r="Y5" s="194"/>
      <c r="Z5" s="194"/>
      <c r="AA5" s="194"/>
      <c r="AB5" s="194"/>
      <c r="AC5" s="194"/>
      <c r="AD5" s="194"/>
      <c r="AE5" s="194"/>
      <c r="AF5" s="195"/>
      <c r="AG5" s="193"/>
      <c r="AH5" s="194"/>
      <c r="AI5" s="194"/>
      <c r="AJ5" s="194"/>
      <c r="AK5" s="194"/>
      <c r="AL5" s="194"/>
      <c r="AM5" s="196"/>
    </row>
    <row r="6" spans="1:46" ht="10.5" customHeight="1" x14ac:dyDescent="0.2">
      <c r="A6" s="45"/>
      <c r="B6" s="197" t="s">
        <v>136</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9"/>
      <c r="AG6" s="200" t="s">
        <v>137</v>
      </c>
      <c r="AH6" s="198"/>
      <c r="AI6" s="198"/>
      <c r="AJ6" s="198"/>
      <c r="AK6" s="198"/>
      <c r="AL6" s="198"/>
      <c r="AM6" s="201"/>
      <c r="AS6" s="46"/>
    </row>
    <row r="7" spans="1:46" ht="20.25" customHeight="1" x14ac:dyDescent="0.2">
      <c r="A7" s="45"/>
      <c r="B7" s="202"/>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3"/>
      <c r="AH7" s="194"/>
      <c r="AI7" s="194"/>
      <c r="AJ7" s="194"/>
      <c r="AK7" s="194"/>
      <c r="AL7" s="194"/>
      <c r="AM7" s="196"/>
    </row>
    <row r="8" spans="1:46" ht="10.5" customHeight="1" x14ac:dyDescent="0.2">
      <c r="A8" s="45"/>
      <c r="B8" s="197" t="s">
        <v>138</v>
      </c>
      <c r="C8" s="198"/>
      <c r="D8" s="198"/>
      <c r="E8" s="198"/>
      <c r="F8" s="198"/>
      <c r="G8" s="198"/>
      <c r="H8" s="198"/>
      <c r="I8" s="198"/>
      <c r="J8" s="199"/>
      <c r="K8" s="200" t="s">
        <v>139</v>
      </c>
      <c r="L8" s="198"/>
      <c r="M8" s="198"/>
      <c r="N8" s="198"/>
      <c r="O8" s="198"/>
      <c r="P8" s="198"/>
      <c r="Q8" s="198"/>
      <c r="R8" s="198"/>
      <c r="S8" s="198"/>
      <c r="T8" s="200" t="s">
        <v>140</v>
      </c>
      <c r="U8" s="198"/>
      <c r="V8" s="198"/>
      <c r="W8" s="198"/>
      <c r="X8" s="198"/>
      <c r="Y8" s="198"/>
      <c r="Z8" s="198"/>
      <c r="AA8" s="199"/>
      <c r="AB8" s="200" t="s">
        <v>141</v>
      </c>
      <c r="AC8" s="198"/>
      <c r="AD8" s="198"/>
      <c r="AE8" s="198"/>
      <c r="AF8" s="198"/>
      <c r="AG8" s="198"/>
      <c r="AH8" s="198"/>
      <c r="AI8" s="198"/>
      <c r="AJ8" s="198"/>
      <c r="AK8" s="198"/>
      <c r="AL8" s="198"/>
      <c r="AM8" s="201"/>
      <c r="AO8" s="46"/>
      <c r="AR8" s="47"/>
    </row>
    <row r="9" spans="1:46" ht="20.25" customHeight="1" thickBot="1" x14ac:dyDescent="0.25">
      <c r="A9" s="45"/>
      <c r="B9" s="227"/>
      <c r="C9" s="228"/>
      <c r="D9" s="228"/>
      <c r="E9" s="228"/>
      <c r="F9" s="228"/>
      <c r="G9" s="228"/>
      <c r="H9" s="228"/>
      <c r="I9" s="228"/>
      <c r="J9" s="229"/>
      <c r="K9" s="230"/>
      <c r="L9" s="228"/>
      <c r="M9" s="228"/>
      <c r="N9" s="228"/>
      <c r="O9" s="228"/>
      <c r="P9" s="228"/>
      <c r="Q9" s="228"/>
      <c r="R9" s="228"/>
      <c r="S9" s="229"/>
      <c r="T9" s="230"/>
      <c r="U9" s="228"/>
      <c r="V9" s="228"/>
      <c r="W9" s="228"/>
      <c r="X9" s="228"/>
      <c r="Y9" s="228"/>
      <c r="Z9" s="228"/>
      <c r="AA9" s="228"/>
      <c r="AB9" s="230"/>
      <c r="AC9" s="228"/>
      <c r="AD9" s="228"/>
      <c r="AE9" s="228"/>
      <c r="AF9" s="228"/>
      <c r="AG9" s="228"/>
      <c r="AH9" s="228"/>
      <c r="AI9" s="228"/>
      <c r="AJ9" s="228"/>
      <c r="AK9" s="228"/>
      <c r="AL9" s="228"/>
      <c r="AM9" s="231"/>
    </row>
    <row r="10" spans="1:46" ht="6.75" customHeight="1" thickBot="1" x14ac:dyDescent="0.25">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row>
    <row r="11" spans="1:46" ht="16.5" customHeight="1" x14ac:dyDescent="0.2">
      <c r="B11" s="215"/>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7" t="s">
        <v>142</v>
      </c>
      <c r="AC11" s="218"/>
      <c r="AD11" s="218"/>
      <c r="AE11" s="218"/>
      <c r="AF11" s="218"/>
      <c r="AG11" s="219"/>
      <c r="AH11" s="220" t="s">
        <v>143</v>
      </c>
      <c r="AI11" s="220"/>
      <c r="AJ11" s="220"/>
      <c r="AK11" s="220"/>
      <c r="AL11" s="220"/>
      <c r="AM11" s="221"/>
    </row>
    <row r="12" spans="1:46" ht="20.100000000000001" customHeight="1" x14ac:dyDescent="0.2">
      <c r="B12" s="222" t="s">
        <v>144</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4"/>
      <c r="AC12" s="225"/>
      <c r="AD12" s="225"/>
      <c r="AE12" s="225"/>
      <c r="AF12" s="225"/>
      <c r="AG12" s="225"/>
      <c r="AH12" s="224"/>
      <c r="AI12" s="225"/>
      <c r="AJ12" s="225"/>
      <c r="AK12" s="225"/>
      <c r="AL12" s="225"/>
      <c r="AM12" s="226"/>
      <c r="AT12" s="42"/>
    </row>
    <row r="13" spans="1:46" ht="20.100000000000001" customHeight="1" x14ac:dyDescent="0.2">
      <c r="B13" s="222" t="s">
        <v>145</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5"/>
      <c r="AB13" s="236"/>
      <c r="AC13" s="237"/>
      <c r="AD13" s="237"/>
      <c r="AE13" s="237"/>
      <c r="AF13" s="237"/>
      <c r="AG13" s="238"/>
      <c r="AH13" s="236"/>
      <c r="AI13" s="237"/>
      <c r="AJ13" s="237"/>
      <c r="AK13" s="237"/>
      <c r="AL13" s="237"/>
      <c r="AM13" s="239"/>
      <c r="AT13" s="42"/>
    </row>
    <row r="14" spans="1:46" ht="20.100000000000001" customHeight="1" x14ac:dyDescent="0.2">
      <c r="B14" s="48" t="s">
        <v>146</v>
      </c>
      <c r="C14" s="49"/>
      <c r="D14" s="49"/>
      <c r="E14" s="49"/>
      <c r="F14" s="49"/>
      <c r="G14" s="49"/>
      <c r="H14" s="223" t="s">
        <v>147</v>
      </c>
      <c r="I14" s="223"/>
      <c r="J14" s="223"/>
      <c r="K14" s="223"/>
      <c r="L14" s="223"/>
      <c r="M14" s="223"/>
      <c r="N14" s="240"/>
      <c r="O14" s="240"/>
      <c r="P14" s="240"/>
      <c r="Q14" s="223" t="s">
        <v>148</v>
      </c>
      <c r="R14" s="223"/>
      <c r="S14" s="223"/>
      <c r="T14" s="223"/>
      <c r="U14" s="223"/>
      <c r="V14" s="223"/>
      <c r="W14" s="223"/>
      <c r="X14" s="240"/>
      <c r="Y14" s="240"/>
      <c r="Z14" s="240"/>
      <c r="AA14" s="50"/>
      <c r="AB14" s="224"/>
      <c r="AC14" s="225"/>
      <c r="AD14" s="225"/>
      <c r="AE14" s="225"/>
      <c r="AF14" s="225"/>
      <c r="AG14" s="225"/>
      <c r="AH14" s="224"/>
      <c r="AI14" s="225"/>
      <c r="AJ14" s="225"/>
      <c r="AK14" s="225"/>
      <c r="AL14" s="225"/>
      <c r="AM14" s="226"/>
    </row>
    <row r="15" spans="1:46" ht="20.100000000000001" customHeight="1" x14ac:dyDescent="0.2">
      <c r="B15" s="51" t="s">
        <v>149</v>
      </c>
      <c r="C15" s="52"/>
      <c r="D15" s="52"/>
      <c r="E15" s="52"/>
      <c r="F15" s="52"/>
      <c r="G15" s="82"/>
      <c r="H15" s="52"/>
      <c r="I15" s="53"/>
      <c r="J15" s="46"/>
      <c r="K15" s="54" t="s">
        <v>150</v>
      </c>
      <c r="N15" s="54" t="s">
        <v>151</v>
      </c>
      <c r="P15" s="53"/>
      <c r="R15" s="55" t="s">
        <v>152</v>
      </c>
      <c r="T15" s="53"/>
      <c r="V15" s="54" t="s">
        <v>153</v>
      </c>
      <c r="X15" s="53"/>
      <c r="Y15" s="53"/>
      <c r="Z15" s="53"/>
      <c r="AA15" s="56"/>
      <c r="AB15" s="224"/>
      <c r="AC15" s="225"/>
      <c r="AD15" s="225"/>
      <c r="AE15" s="225"/>
      <c r="AF15" s="225"/>
      <c r="AG15" s="225"/>
      <c r="AH15" s="224"/>
      <c r="AI15" s="225"/>
      <c r="AJ15" s="225"/>
      <c r="AK15" s="225"/>
      <c r="AL15" s="225"/>
      <c r="AM15" s="226"/>
    </row>
    <row r="16" spans="1:46" ht="20.100000000000001" customHeight="1" x14ac:dyDescent="0.2">
      <c r="B16" s="232" t="s">
        <v>154</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33"/>
      <c r="AB16" s="224"/>
      <c r="AC16" s="225"/>
      <c r="AD16" s="225"/>
      <c r="AE16" s="225"/>
      <c r="AF16" s="225"/>
      <c r="AG16" s="225"/>
      <c r="AH16" s="224"/>
      <c r="AI16" s="225"/>
      <c r="AJ16" s="225"/>
      <c r="AK16" s="225"/>
      <c r="AL16" s="225"/>
      <c r="AM16" s="226"/>
    </row>
    <row r="17" spans="2:45" ht="20.100000000000001" customHeight="1" x14ac:dyDescent="0.2">
      <c r="B17" s="232" t="s">
        <v>155</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33"/>
      <c r="AB17" s="224">
        <v>0</v>
      </c>
      <c r="AC17" s="225"/>
      <c r="AD17" s="225"/>
      <c r="AE17" s="225"/>
      <c r="AF17" s="225"/>
      <c r="AG17" s="225"/>
      <c r="AH17" s="224"/>
      <c r="AI17" s="225"/>
      <c r="AJ17" s="225"/>
      <c r="AK17" s="225"/>
      <c r="AL17" s="225"/>
      <c r="AM17" s="226"/>
      <c r="AR17" s="46"/>
    </row>
    <row r="18" spans="2:45" ht="20.100000000000001" customHeight="1" x14ac:dyDescent="0.2">
      <c r="B18" s="232" t="s">
        <v>156</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33"/>
      <c r="AB18" s="224">
        <v>0</v>
      </c>
      <c r="AC18" s="224"/>
      <c r="AD18" s="224"/>
      <c r="AE18" s="224"/>
      <c r="AF18" s="224"/>
      <c r="AG18" s="224"/>
      <c r="AH18" s="224"/>
      <c r="AI18" s="224"/>
      <c r="AJ18" s="224"/>
      <c r="AK18" s="224"/>
      <c r="AL18" s="224"/>
      <c r="AM18" s="256"/>
    </row>
    <row r="19" spans="2:45" ht="20.100000000000001" customHeight="1" x14ac:dyDescent="0.2">
      <c r="B19" s="253" t="s">
        <v>157</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5"/>
      <c r="AB19" s="224">
        <v>0</v>
      </c>
      <c r="AC19" s="224"/>
      <c r="AD19" s="224"/>
      <c r="AE19" s="224"/>
      <c r="AF19" s="224"/>
      <c r="AG19" s="224"/>
      <c r="AH19" s="224"/>
      <c r="AI19" s="224"/>
      <c r="AJ19" s="224"/>
      <c r="AK19" s="224"/>
      <c r="AL19" s="224"/>
      <c r="AM19" s="256"/>
    </row>
    <row r="20" spans="2:45" ht="20.100000000000001" customHeight="1" x14ac:dyDescent="0.2">
      <c r="B20" s="57"/>
      <c r="C20" s="241" t="s">
        <v>158</v>
      </c>
      <c r="D20" s="241"/>
      <c r="E20" s="241"/>
      <c r="F20" s="241"/>
      <c r="G20" s="241"/>
      <c r="H20" s="241"/>
      <c r="I20" s="241"/>
      <c r="J20" s="241"/>
      <c r="K20" s="241"/>
      <c r="L20" s="241"/>
      <c r="M20" s="194"/>
      <c r="N20" s="194"/>
      <c r="O20" s="194"/>
      <c r="P20" s="194"/>
      <c r="Q20" s="194"/>
      <c r="R20" s="194"/>
      <c r="S20" s="194"/>
      <c r="T20" s="194"/>
      <c r="U20" s="194"/>
      <c r="V20" s="194"/>
      <c r="W20" s="194"/>
      <c r="X20" s="194"/>
      <c r="Y20" s="194"/>
      <c r="Z20" s="194"/>
      <c r="AA20" s="44"/>
      <c r="AB20" s="242"/>
      <c r="AC20" s="243"/>
      <c r="AD20" s="243"/>
      <c r="AE20" s="243"/>
      <c r="AF20" s="243"/>
      <c r="AG20" s="243"/>
      <c r="AH20" s="243"/>
      <c r="AI20" s="243"/>
      <c r="AJ20" s="243"/>
      <c r="AK20" s="243"/>
      <c r="AL20" s="243"/>
      <c r="AM20" s="244"/>
      <c r="AQ20" s="46"/>
    </row>
    <row r="21" spans="2:45" ht="20.100000000000001" customHeight="1" x14ac:dyDescent="0.2">
      <c r="B21" s="58"/>
      <c r="C21" s="251" t="s">
        <v>159</v>
      </c>
      <c r="D21" s="251"/>
      <c r="E21" s="251"/>
      <c r="F21" s="251"/>
      <c r="G21" s="251"/>
      <c r="H21" s="251"/>
      <c r="I21" s="59"/>
      <c r="J21" s="252" t="s">
        <v>160</v>
      </c>
      <c r="K21" s="252"/>
      <c r="L21" s="59"/>
      <c r="M21" s="81" t="s">
        <v>161</v>
      </c>
      <c r="N21" s="60"/>
      <c r="O21" s="59"/>
      <c r="P21" s="60"/>
      <c r="Q21" s="60"/>
      <c r="R21" s="59"/>
      <c r="S21" s="61"/>
      <c r="T21" s="61"/>
      <c r="U21" s="61"/>
      <c r="V21" s="61"/>
      <c r="W21" s="61"/>
      <c r="X21" s="61"/>
      <c r="Y21" s="61"/>
      <c r="Z21" s="61"/>
      <c r="AA21" s="61"/>
      <c r="AB21" s="245"/>
      <c r="AC21" s="246"/>
      <c r="AD21" s="246"/>
      <c r="AE21" s="246"/>
      <c r="AF21" s="246"/>
      <c r="AG21" s="246"/>
      <c r="AH21" s="246"/>
      <c r="AI21" s="246"/>
      <c r="AJ21" s="246"/>
      <c r="AK21" s="246"/>
      <c r="AL21" s="246"/>
      <c r="AM21" s="247"/>
    </row>
    <row r="22" spans="2:45" ht="20.100000000000001" customHeight="1" x14ac:dyDescent="0.2">
      <c r="B22" s="253" t="s">
        <v>162</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5"/>
      <c r="AB22" s="248"/>
      <c r="AC22" s="249"/>
      <c r="AD22" s="249"/>
      <c r="AE22" s="249"/>
      <c r="AF22" s="249"/>
      <c r="AG22" s="249"/>
      <c r="AH22" s="249"/>
      <c r="AI22" s="249"/>
      <c r="AJ22" s="249"/>
      <c r="AK22" s="249"/>
      <c r="AL22" s="249"/>
      <c r="AM22" s="250"/>
      <c r="AQ22" s="45"/>
      <c r="AS22" s="46"/>
    </row>
    <row r="23" spans="2:45" ht="20.100000000000001" customHeight="1" x14ac:dyDescent="0.2">
      <c r="B23" s="62" t="s">
        <v>163</v>
      </c>
      <c r="C23" s="63"/>
      <c r="D23" s="63"/>
      <c r="E23" s="63"/>
      <c r="F23" s="63"/>
      <c r="G23" s="79"/>
      <c r="H23" s="63"/>
      <c r="I23" s="44"/>
      <c r="J23" s="265" t="s">
        <v>164</v>
      </c>
      <c r="K23" s="265"/>
      <c r="L23" s="265"/>
      <c r="M23" s="265"/>
      <c r="N23" s="265"/>
      <c r="O23" s="266"/>
      <c r="P23" s="266"/>
      <c r="Q23" s="266"/>
      <c r="R23" s="266"/>
      <c r="S23" s="266"/>
      <c r="T23" s="266"/>
      <c r="U23" s="266"/>
      <c r="V23" s="266"/>
      <c r="W23" s="266"/>
      <c r="X23" s="266"/>
      <c r="Y23" s="266"/>
      <c r="Z23" s="266"/>
      <c r="AA23" s="44"/>
      <c r="AB23" s="267">
        <v>0</v>
      </c>
      <c r="AC23" s="268"/>
      <c r="AD23" s="268"/>
      <c r="AE23" s="268"/>
      <c r="AF23" s="268"/>
      <c r="AG23" s="268"/>
      <c r="AH23" s="269"/>
      <c r="AI23" s="270"/>
      <c r="AJ23" s="270"/>
      <c r="AK23" s="270"/>
      <c r="AL23" s="270"/>
      <c r="AM23" s="271"/>
      <c r="AQ23" s="46"/>
    </row>
    <row r="24" spans="2:45" ht="20.100000000000001" customHeight="1" x14ac:dyDescent="0.2">
      <c r="B24" s="272" t="s">
        <v>165</v>
      </c>
      <c r="C24" s="273"/>
      <c r="D24" s="273"/>
      <c r="E24" s="273"/>
      <c r="F24" s="273"/>
      <c r="G24" s="273"/>
      <c r="H24" s="273"/>
      <c r="I24" s="191"/>
      <c r="J24" s="191"/>
      <c r="K24" s="191"/>
      <c r="L24" s="191"/>
      <c r="M24" s="191"/>
      <c r="N24" s="191"/>
      <c r="O24" s="191"/>
      <c r="P24" s="191"/>
      <c r="Q24" s="191"/>
      <c r="R24" s="191"/>
      <c r="S24" s="191"/>
      <c r="T24" s="191"/>
      <c r="U24" s="191"/>
      <c r="V24" s="191"/>
      <c r="W24" s="191"/>
      <c r="X24" s="191"/>
      <c r="Y24" s="191"/>
      <c r="Z24" s="191"/>
      <c r="AA24" s="63"/>
      <c r="AB24" s="274"/>
      <c r="AC24" s="275"/>
      <c r="AD24" s="275"/>
      <c r="AE24" s="275"/>
      <c r="AF24" s="275"/>
      <c r="AG24" s="275"/>
      <c r="AH24" s="275"/>
      <c r="AI24" s="275"/>
      <c r="AJ24" s="275"/>
      <c r="AK24" s="275"/>
      <c r="AL24" s="275"/>
      <c r="AM24" s="276"/>
    </row>
    <row r="25" spans="2:45" ht="23.45" customHeight="1" x14ac:dyDescent="0.2">
      <c r="B25" s="62" t="s">
        <v>166</v>
      </c>
      <c r="C25" s="63"/>
      <c r="D25" s="60"/>
      <c r="E25" s="60"/>
      <c r="F25" s="60"/>
      <c r="G25" s="64"/>
      <c r="H25" s="60"/>
      <c r="I25" s="45"/>
      <c r="J25" s="45"/>
      <c r="K25" s="45"/>
      <c r="L25" s="45"/>
      <c r="M25" s="45"/>
      <c r="N25" s="45"/>
      <c r="O25" s="257" t="s">
        <v>164</v>
      </c>
      <c r="P25" s="257"/>
      <c r="Q25" s="257"/>
      <c r="R25" s="257"/>
      <c r="S25" s="257"/>
      <c r="T25" s="258"/>
      <c r="U25" s="258"/>
      <c r="V25" s="258"/>
      <c r="W25" s="258"/>
      <c r="X25" s="258"/>
      <c r="Y25" s="258"/>
      <c r="Z25" s="258"/>
      <c r="AA25" s="65"/>
      <c r="AB25" s="259">
        <v>0</v>
      </c>
      <c r="AC25" s="259"/>
      <c r="AD25" s="259"/>
      <c r="AE25" s="259"/>
      <c r="AF25" s="259"/>
      <c r="AG25" s="259"/>
      <c r="AH25" s="259"/>
      <c r="AI25" s="259"/>
      <c r="AJ25" s="259"/>
      <c r="AK25" s="259"/>
      <c r="AL25" s="259"/>
      <c r="AM25" s="260"/>
    </row>
    <row r="26" spans="2:45" ht="20.100000000000001" customHeight="1" x14ac:dyDescent="0.2">
      <c r="B26" s="261" t="s">
        <v>165</v>
      </c>
      <c r="C26" s="241"/>
      <c r="D26" s="241"/>
      <c r="E26" s="241"/>
      <c r="F26" s="241"/>
      <c r="G26" s="241"/>
      <c r="H26" s="241"/>
      <c r="I26" s="191"/>
      <c r="J26" s="191"/>
      <c r="K26" s="191"/>
      <c r="L26" s="191"/>
      <c r="M26" s="191"/>
      <c r="N26" s="191"/>
      <c r="O26" s="191"/>
      <c r="P26" s="191"/>
      <c r="Q26" s="191"/>
      <c r="R26" s="191"/>
      <c r="S26" s="191"/>
      <c r="T26" s="191"/>
      <c r="U26" s="191"/>
      <c r="V26" s="191"/>
      <c r="W26" s="191"/>
      <c r="X26" s="191"/>
      <c r="Y26" s="191"/>
      <c r="Z26" s="191"/>
      <c r="AA26" s="63"/>
      <c r="AB26" s="262"/>
      <c r="AC26" s="263"/>
      <c r="AD26" s="263"/>
      <c r="AE26" s="263"/>
      <c r="AF26" s="263"/>
      <c r="AG26" s="263"/>
      <c r="AH26" s="263"/>
      <c r="AI26" s="263"/>
      <c r="AJ26" s="263"/>
      <c r="AK26" s="263"/>
      <c r="AL26" s="263"/>
      <c r="AM26" s="264"/>
    </row>
    <row r="27" spans="2:45" ht="20.100000000000001" customHeight="1" x14ac:dyDescent="0.2">
      <c r="B27" s="232" t="s">
        <v>167</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33"/>
      <c r="AB27" s="224">
        <v>0</v>
      </c>
      <c r="AC27" s="224"/>
      <c r="AD27" s="224"/>
      <c r="AE27" s="224"/>
      <c r="AF27" s="224"/>
      <c r="AG27" s="224"/>
      <c r="AH27" s="224"/>
      <c r="AI27" s="224"/>
      <c r="AJ27" s="224"/>
      <c r="AK27" s="224"/>
      <c r="AL27" s="224"/>
      <c r="AM27" s="256"/>
    </row>
    <row r="28" spans="2:45" ht="28.15" customHeight="1" x14ac:dyDescent="0.2">
      <c r="B28" s="277" t="s">
        <v>168</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9"/>
      <c r="AB28" s="224">
        <v>0</v>
      </c>
      <c r="AC28" s="224"/>
      <c r="AD28" s="224"/>
      <c r="AE28" s="224"/>
      <c r="AF28" s="224"/>
      <c r="AG28" s="224"/>
      <c r="AH28" s="224"/>
      <c r="AI28" s="224"/>
      <c r="AJ28" s="224"/>
      <c r="AK28" s="224"/>
      <c r="AL28" s="224"/>
      <c r="AM28" s="256"/>
    </row>
    <row r="29" spans="2:45" ht="20.100000000000001" customHeight="1" x14ac:dyDescent="0.2">
      <c r="B29" s="232" t="s">
        <v>169</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33"/>
      <c r="AB29" s="224">
        <v>0</v>
      </c>
      <c r="AC29" s="224"/>
      <c r="AD29" s="224"/>
      <c r="AE29" s="224"/>
      <c r="AF29" s="224"/>
      <c r="AG29" s="224"/>
      <c r="AH29" s="224"/>
      <c r="AI29" s="224"/>
      <c r="AJ29" s="224"/>
      <c r="AK29" s="224"/>
      <c r="AL29" s="224"/>
      <c r="AM29" s="256"/>
    </row>
    <row r="30" spans="2:45" ht="20.100000000000001" customHeight="1" x14ac:dyDescent="0.2">
      <c r="B30" s="232" t="s">
        <v>170</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33"/>
      <c r="AB30" s="224">
        <v>0</v>
      </c>
      <c r="AC30" s="224"/>
      <c r="AD30" s="224"/>
      <c r="AE30" s="224"/>
      <c r="AF30" s="224"/>
      <c r="AG30" s="224"/>
      <c r="AH30" s="236"/>
      <c r="AI30" s="237"/>
      <c r="AJ30" s="237"/>
      <c r="AK30" s="237"/>
      <c r="AL30" s="237"/>
      <c r="AM30" s="239"/>
    </row>
    <row r="31" spans="2:45" ht="20.100000000000001" customHeight="1" x14ac:dyDescent="0.2">
      <c r="B31" s="232" t="s">
        <v>171</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33"/>
      <c r="AB31" s="224">
        <v>0</v>
      </c>
      <c r="AC31" s="224"/>
      <c r="AD31" s="224"/>
      <c r="AE31" s="224"/>
      <c r="AF31" s="224"/>
      <c r="AG31" s="224"/>
      <c r="AH31" s="236"/>
      <c r="AI31" s="237"/>
      <c r="AJ31" s="237"/>
      <c r="AK31" s="237"/>
      <c r="AL31" s="237"/>
      <c r="AM31" s="239"/>
    </row>
    <row r="32" spans="2:45" ht="28.15" customHeight="1" x14ac:dyDescent="0.2">
      <c r="B32" s="277" t="s">
        <v>172</v>
      </c>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9"/>
      <c r="AB32" s="236">
        <v>0</v>
      </c>
      <c r="AC32" s="237"/>
      <c r="AD32" s="237"/>
      <c r="AE32" s="237"/>
      <c r="AF32" s="237"/>
      <c r="AG32" s="238"/>
      <c r="AH32" s="236"/>
      <c r="AI32" s="237"/>
      <c r="AJ32" s="237"/>
      <c r="AK32" s="237"/>
      <c r="AL32" s="237"/>
      <c r="AM32" s="239"/>
    </row>
    <row r="33" spans="1:85" ht="20.100000000000001" customHeight="1" x14ac:dyDescent="0.2">
      <c r="B33" s="232" t="s">
        <v>173</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33"/>
      <c r="AB33" s="280">
        <f>ROUND(SUM(AB15:AG19,AB23,AB25,AB27:AG32),-3)</f>
        <v>0</v>
      </c>
      <c r="AC33" s="280"/>
      <c r="AD33" s="280"/>
      <c r="AE33" s="280"/>
      <c r="AF33" s="280"/>
      <c r="AG33" s="280"/>
      <c r="AH33" s="280">
        <f>ROUND(SUM(AH15:AM19,AH23,AH25,AH27:AM32),-3)</f>
        <v>0</v>
      </c>
      <c r="AI33" s="280"/>
      <c r="AJ33" s="280"/>
      <c r="AK33" s="280"/>
      <c r="AL33" s="280"/>
      <c r="AM33" s="281"/>
      <c r="AN33" s="66"/>
    </row>
    <row r="34" spans="1:85" ht="20.100000000000001" customHeight="1" x14ac:dyDescent="0.2">
      <c r="B34" s="282" t="s">
        <v>174</v>
      </c>
      <c r="C34" s="283"/>
      <c r="D34" s="283"/>
      <c r="E34" s="283"/>
      <c r="F34" s="283"/>
      <c r="G34" s="284"/>
      <c r="H34" s="284"/>
      <c r="I34" s="223" t="s">
        <v>175</v>
      </c>
      <c r="J34" s="223"/>
      <c r="K34" s="223"/>
      <c r="L34" s="223"/>
      <c r="M34" s="223"/>
      <c r="N34" s="49"/>
      <c r="O34" s="49"/>
      <c r="P34" s="49"/>
      <c r="Q34" s="49"/>
      <c r="R34" s="49"/>
      <c r="S34" s="49"/>
      <c r="T34" s="49"/>
      <c r="U34" s="49"/>
      <c r="V34" s="49"/>
      <c r="W34" s="49"/>
      <c r="X34" s="49"/>
      <c r="Y34" s="49"/>
      <c r="Z34" s="49"/>
      <c r="AA34" s="50"/>
      <c r="AB34" s="285">
        <f>IF(AB33=0,0,IF(ROUND(AB33*(G34/100),-3)&lt;1000,1000,ROUND(AB33*(G34/100),-3)))</f>
        <v>0</v>
      </c>
      <c r="AC34" s="286"/>
      <c r="AD34" s="286"/>
      <c r="AE34" s="286"/>
      <c r="AF34" s="286"/>
      <c r="AG34" s="287"/>
      <c r="AH34" s="286">
        <f>IF(AH33=0,0,IF(ROUND(AH33*(G34/100),-3)&lt;1000,1000,ROUND(AH33*(G34/100),-3)))</f>
        <v>0</v>
      </c>
      <c r="AI34" s="286"/>
      <c r="AJ34" s="286"/>
      <c r="AK34" s="286"/>
      <c r="AL34" s="286"/>
      <c r="AM34" s="288"/>
      <c r="AN34" s="66"/>
    </row>
    <row r="35" spans="1:85" ht="20.100000000000001" customHeight="1" x14ac:dyDescent="0.2">
      <c r="B35" s="232" t="s">
        <v>176</v>
      </c>
      <c r="C35" s="223"/>
      <c r="D35" s="223"/>
      <c r="E35" s="223"/>
      <c r="F35" s="223"/>
      <c r="G35" s="223"/>
      <c r="H35" s="223"/>
      <c r="I35" s="223"/>
      <c r="J35" s="223"/>
      <c r="K35" s="223"/>
      <c r="L35" s="223"/>
      <c r="M35" s="223"/>
      <c r="N35" s="223"/>
      <c r="O35" s="223"/>
      <c r="P35" s="223"/>
      <c r="Q35" s="299"/>
      <c r="R35" s="299"/>
      <c r="S35" s="223" t="s">
        <v>177</v>
      </c>
      <c r="T35" s="223"/>
      <c r="U35" s="223"/>
      <c r="V35" s="223"/>
      <c r="W35" s="223"/>
      <c r="X35" s="223"/>
      <c r="Y35" s="223"/>
      <c r="Z35" s="49"/>
      <c r="AA35" s="50"/>
      <c r="AB35" s="285">
        <f>IF(SUM(AB33:AB34)=0,0,IF(ROUND(SUM(AB33:AB34)*(Q35/100),-3)&lt;1000,1000,ROUND(SUM(AB33:AB34)*(Q35/100),-3)))</f>
        <v>0</v>
      </c>
      <c r="AC35" s="286"/>
      <c r="AD35" s="286"/>
      <c r="AE35" s="286"/>
      <c r="AF35" s="286"/>
      <c r="AG35" s="287"/>
      <c r="AH35" s="285">
        <f>IF(SUM(AH33:AH34)=0,0,IF(ROUND(SUM(AH33:AH34)*(Q35/100),-3)&lt;1000,1000,ROUND(SUM(AH33:AH34)*(Q35/100),-3)))</f>
        <v>0</v>
      </c>
      <c r="AI35" s="286"/>
      <c r="AJ35" s="286"/>
      <c r="AK35" s="286"/>
      <c r="AL35" s="286"/>
      <c r="AM35" s="288"/>
      <c r="AN35" s="66"/>
    </row>
    <row r="36" spans="1:85" ht="20.100000000000001" customHeight="1" x14ac:dyDescent="0.2">
      <c r="A36" s="45"/>
      <c r="B36" s="67" t="s">
        <v>178</v>
      </c>
      <c r="C36" s="78"/>
      <c r="D36" s="77"/>
      <c r="E36" s="78"/>
      <c r="F36" s="78"/>
      <c r="G36" s="75"/>
      <c r="H36" s="78"/>
      <c r="I36" s="78"/>
      <c r="J36" s="78"/>
      <c r="K36" s="78"/>
      <c r="L36" s="78"/>
      <c r="M36" s="78"/>
      <c r="N36" s="78"/>
      <c r="O36" s="78"/>
      <c r="P36" s="49"/>
      <c r="Q36" s="49"/>
      <c r="R36" s="49"/>
      <c r="S36" s="75"/>
      <c r="T36" s="75"/>
      <c r="U36" s="75"/>
      <c r="V36" s="75"/>
      <c r="W36" s="75"/>
      <c r="X36" s="75"/>
      <c r="Y36" s="75"/>
      <c r="Z36" s="75"/>
      <c r="AA36" s="76"/>
      <c r="AB36" s="300" t="b">
        <f>IF(ROUND(SUM(AB33:AB35),-3)&gt;0,(ROUND(SUM(AB33:AB35),-3)))</f>
        <v>0</v>
      </c>
      <c r="AC36" s="300"/>
      <c r="AD36" s="300"/>
      <c r="AE36" s="300"/>
      <c r="AF36" s="300"/>
      <c r="AG36" s="300"/>
      <c r="AH36" s="300" t="b">
        <f>IF(ROUND(SUM(AH33:AH35),-3)&gt;0,(ROUND(SUM(AH33:AH35),-3)))</f>
        <v>0</v>
      </c>
      <c r="AI36" s="300"/>
      <c r="AJ36" s="300"/>
      <c r="AK36" s="300"/>
      <c r="AL36" s="300"/>
      <c r="AM36" s="301"/>
    </row>
    <row r="37" spans="1:85" ht="20.100000000000001" customHeight="1" x14ac:dyDescent="0.2">
      <c r="A37" s="45"/>
      <c r="B37" s="74" t="s">
        <v>179</v>
      </c>
      <c r="C37" s="68"/>
      <c r="D37" s="68"/>
      <c r="E37" s="68"/>
      <c r="F37" s="68"/>
      <c r="G37" s="69"/>
      <c r="H37" s="68"/>
      <c r="I37" s="68"/>
      <c r="J37" s="68"/>
      <c r="K37" s="68"/>
      <c r="L37" s="68"/>
      <c r="M37" s="68"/>
      <c r="N37" s="68"/>
      <c r="O37" s="68"/>
      <c r="P37" s="68"/>
      <c r="Q37" s="68"/>
      <c r="R37" s="68"/>
      <c r="S37" s="68"/>
      <c r="T37" s="68"/>
      <c r="U37" s="68"/>
      <c r="V37" s="68"/>
      <c r="W37" s="68"/>
      <c r="X37" s="68"/>
      <c r="Y37" s="68"/>
      <c r="Z37" s="68"/>
      <c r="AA37" s="70"/>
      <c r="AB37" s="289" t="b">
        <f>IF(ROUND(SUM(AB12:AG14,AB36),-3)&gt;0,(ROUND(SUM(AB12:AG14,AB36),-3)))</f>
        <v>0</v>
      </c>
      <c r="AC37" s="290"/>
      <c r="AD37" s="290"/>
      <c r="AE37" s="290"/>
      <c r="AF37" s="290"/>
      <c r="AG37" s="291"/>
      <c r="AH37" s="289" t="b">
        <f>IF(ROUND(SUM(AH12:AM14,AH36),-3)&gt;0,(ROUND(SUM(AH12:AM14,AH36),-3)))</f>
        <v>0</v>
      </c>
      <c r="AI37" s="290"/>
      <c r="AJ37" s="290"/>
      <c r="AK37" s="290"/>
      <c r="AL37" s="290"/>
      <c r="AM37" s="292"/>
    </row>
    <row r="38" spans="1:85" ht="20.100000000000001" customHeight="1" x14ac:dyDescent="0.2">
      <c r="B38" s="58" t="s">
        <v>180</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285" t="e">
        <f>IF(ROUND(AB37/AB9,-3)&lt;1000,1000,ROUND(AB37/AB9,-3))</f>
        <v>#DIV/0!</v>
      </c>
      <c r="AC38" s="286"/>
      <c r="AD38" s="286"/>
      <c r="AE38" s="286"/>
      <c r="AF38" s="286"/>
      <c r="AG38" s="287"/>
      <c r="AH38" s="285" t="e">
        <f>IF(ROUND(AH37/AB9,-3)&lt;1000,1000,ROUND(AH37/AB9,-3))</f>
        <v>#DIV/0!</v>
      </c>
      <c r="AI38" s="286"/>
      <c r="AJ38" s="286"/>
      <c r="AK38" s="286"/>
      <c r="AL38" s="286"/>
      <c r="AM38" s="288"/>
    </row>
    <row r="39" spans="1:85" ht="10.5" customHeight="1" x14ac:dyDescent="0.2">
      <c r="A39" s="71"/>
      <c r="B39" s="293" t="s">
        <v>181</v>
      </c>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c r="CC39" s="45"/>
    </row>
    <row r="40" spans="1:85" s="68" customFormat="1" ht="27" customHeight="1" thickBot="1" x14ac:dyDescent="0.25">
      <c r="A40" s="71"/>
      <c r="B40" s="296"/>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8"/>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row>
    <row r="41" spans="1:85" s="46" customFormat="1" ht="18.95" customHeight="1" x14ac:dyDescent="0.2">
      <c r="A41" s="60"/>
      <c r="B41" s="60"/>
      <c r="C41" s="72"/>
      <c r="D41" s="72"/>
      <c r="E41" s="72"/>
      <c r="F41" s="72"/>
      <c r="G41" s="64"/>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85" s="46" customFormat="1" ht="10.5" customHeight="1" x14ac:dyDescent="0.2">
      <c r="C42" s="60"/>
      <c r="D42" s="60"/>
      <c r="E42" s="60"/>
      <c r="F42" s="60"/>
      <c r="G42" s="64"/>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row>
    <row r="43" spans="1:85" ht="17.25" customHeight="1" x14ac:dyDescent="0.2">
      <c r="C43" s="45"/>
      <c r="D43" s="45"/>
      <c r="E43" s="45"/>
      <c r="F43" s="45"/>
      <c r="G43" s="73"/>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60"/>
      <c r="AI43" s="45"/>
      <c r="AJ43" s="45"/>
      <c r="AK43" s="45"/>
      <c r="AL43" s="45"/>
      <c r="AM43" s="45"/>
    </row>
  </sheetData>
  <sheetProtection selectLockedCells="1"/>
  <mergeCells count="113">
    <mergeCell ref="AB37:AG37"/>
    <mergeCell ref="AH37:AM37"/>
    <mergeCell ref="AB38:AG38"/>
    <mergeCell ref="AH38:AM38"/>
    <mergeCell ref="B39:AM39"/>
    <mergeCell ref="B40:AM40"/>
    <mergeCell ref="B35:P35"/>
    <mergeCell ref="Q35:R35"/>
    <mergeCell ref="S35:Y35"/>
    <mergeCell ref="AB35:AG35"/>
    <mergeCell ref="AH35:AM35"/>
    <mergeCell ref="AB36:AG36"/>
    <mergeCell ref="AH36:AM36"/>
    <mergeCell ref="B33:AA33"/>
    <mergeCell ref="AB33:AG33"/>
    <mergeCell ref="AH33:AM33"/>
    <mergeCell ref="B34:F34"/>
    <mergeCell ref="G34:H34"/>
    <mergeCell ref="I34:M34"/>
    <mergeCell ref="AB34:AG34"/>
    <mergeCell ref="AH34:AM34"/>
    <mergeCell ref="B31:AA31"/>
    <mergeCell ref="AB31:AG31"/>
    <mergeCell ref="AH31:AM31"/>
    <mergeCell ref="B32:AA32"/>
    <mergeCell ref="AB32:AG32"/>
    <mergeCell ref="AH32:AM32"/>
    <mergeCell ref="B29:AA29"/>
    <mergeCell ref="AB29:AG29"/>
    <mergeCell ref="AH29:AM29"/>
    <mergeCell ref="B30:AA30"/>
    <mergeCell ref="AB30:AG30"/>
    <mergeCell ref="AH30:AM30"/>
    <mergeCell ref="B27:AA27"/>
    <mergeCell ref="AB27:AG27"/>
    <mergeCell ref="AH27:AM27"/>
    <mergeCell ref="B28:AA28"/>
    <mergeCell ref="AB28:AG28"/>
    <mergeCell ref="AH28:AM28"/>
    <mergeCell ref="O25:S25"/>
    <mergeCell ref="T25:Z25"/>
    <mergeCell ref="AB25:AG25"/>
    <mergeCell ref="AH25:AM25"/>
    <mergeCell ref="B26:H26"/>
    <mergeCell ref="I26:Z26"/>
    <mergeCell ref="AB26:AG26"/>
    <mergeCell ref="AH26:AM26"/>
    <mergeCell ref="J23:N23"/>
    <mergeCell ref="O23:Z23"/>
    <mergeCell ref="AB23:AG23"/>
    <mergeCell ref="AH23:AM23"/>
    <mergeCell ref="B24:H24"/>
    <mergeCell ref="I24:Z24"/>
    <mergeCell ref="AB24:AG24"/>
    <mergeCell ref="AH24:AM24"/>
    <mergeCell ref="C20:L20"/>
    <mergeCell ref="M20:Z20"/>
    <mergeCell ref="AB20:AM22"/>
    <mergeCell ref="C21:H21"/>
    <mergeCell ref="J21:K21"/>
    <mergeCell ref="B22:AA22"/>
    <mergeCell ref="B18:AA18"/>
    <mergeCell ref="AB18:AG18"/>
    <mergeCell ref="AH18:AM18"/>
    <mergeCell ref="B19:AA19"/>
    <mergeCell ref="AB19:AG19"/>
    <mergeCell ref="AH19:AM19"/>
    <mergeCell ref="AB15:AG15"/>
    <mergeCell ref="AH15:AM15"/>
    <mergeCell ref="B16:AA16"/>
    <mergeCell ref="AB16:AG16"/>
    <mergeCell ref="AH16:AM16"/>
    <mergeCell ref="B17:AA17"/>
    <mergeCell ref="AB17:AG17"/>
    <mergeCell ref="AH17:AM17"/>
    <mergeCell ref="B13:AA13"/>
    <mergeCell ref="AB13:AG13"/>
    <mergeCell ref="AH13:AM13"/>
    <mergeCell ref="H14:M14"/>
    <mergeCell ref="N14:P14"/>
    <mergeCell ref="Q14:W14"/>
    <mergeCell ref="X14:Z14"/>
    <mergeCell ref="AB14:AG14"/>
    <mergeCell ref="AH14:AM14"/>
    <mergeCell ref="B10:AM10"/>
    <mergeCell ref="B11:AA11"/>
    <mergeCell ref="AB11:AG11"/>
    <mergeCell ref="AH11:AM11"/>
    <mergeCell ref="B12:AA12"/>
    <mergeCell ref="AB12:AG12"/>
    <mergeCell ref="AH12:AM12"/>
    <mergeCell ref="B8:J8"/>
    <mergeCell ref="K8:S8"/>
    <mergeCell ref="T8:AA8"/>
    <mergeCell ref="AB8:AM8"/>
    <mergeCell ref="B9:J9"/>
    <mergeCell ref="K9:S9"/>
    <mergeCell ref="T9:AA9"/>
    <mergeCell ref="AB9:AM9"/>
    <mergeCell ref="B5:G5"/>
    <mergeCell ref="H5:AF5"/>
    <mergeCell ref="AG5:AM5"/>
    <mergeCell ref="B6:AF6"/>
    <mergeCell ref="AG6:AM6"/>
    <mergeCell ref="B7:AF7"/>
    <mergeCell ref="AG7:AM7"/>
    <mergeCell ref="B1:G1"/>
    <mergeCell ref="H1:AG1"/>
    <mergeCell ref="AH1:AM1"/>
    <mergeCell ref="AH2:AM2"/>
    <mergeCell ref="B4:G4"/>
    <mergeCell ref="H4:AF4"/>
    <mergeCell ref="AG4:AM4"/>
  </mergeCells>
  <conditionalFormatting sqref="AB38">
    <cfRule type="expression" dxfId="4" priority="3" stopIfTrue="1">
      <formula>ISERROR($AB$38)</formula>
    </cfRule>
  </conditionalFormatting>
  <conditionalFormatting sqref="AH38">
    <cfRule type="expression" dxfId="3" priority="4" stopIfTrue="1">
      <formula>ISERROR($AH$38)</formula>
    </cfRule>
  </conditionalFormatting>
  <conditionalFormatting sqref="AB34:AM35">
    <cfRule type="expression" dxfId="2" priority="5" stopIfTrue="1">
      <formula>""</formula>
    </cfRule>
  </conditionalFormatting>
  <conditionalFormatting sqref="AB37:AM37">
    <cfRule type="cellIs" dxfId="1" priority="2" operator="equal">
      <formula>FALSE</formula>
    </cfRule>
  </conditionalFormatting>
  <conditionalFormatting sqref="AB36:AM36">
    <cfRule type="cellIs" dxfId="0" priority="1" operator="equal">
      <formula>FALSE</formula>
    </cfRule>
  </conditionalFormatting>
  <dataValidations count="1">
    <dataValidation type="whole" errorStyle="information" allowBlank="1" showInputMessage="1" showErrorMessage="1" errorTitle="Invalid Data" error="You must enter a number between 1 and 100.  Click Cancel and retry. " sqref="G34:H34 Q35">
      <formula1>1</formula1>
      <formula2>100</formula2>
    </dataValidation>
  </dataValidations>
  <pageMargins left="0.25" right="0.25" top="0.25" bottom="0.05" header="0.5" footer="0.5"/>
  <pageSetup orientation="portrait" cellComments="atEn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142875</xdr:colOff>
                    <xdr:row>22</xdr:row>
                    <xdr:rowOff>47625</xdr:rowOff>
                  </from>
                  <to>
                    <xdr:col>3</xdr:col>
                    <xdr:colOff>85725</xdr:colOff>
                    <xdr:row>23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142875</xdr:colOff>
                    <xdr:row>24</xdr:row>
                    <xdr:rowOff>95250</xdr:rowOff>
                  </from>
                  <to>
                    <xdr:col>3</xdr:col>
                    <xdr:colOff>85725</xdr:colOff>
                    <xdr:row>25</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38100</xdr:colOff>
                    <xdr:row>14</xdr:row>
                    <xdr:rowOff>47625</xdr:rowOff>
                  </from>
                  <to>
                    <xdr:col>10</xdr:col>
                    <xdr:colOff>133350</xdr:colOff>
                    <xdr:row>15</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12</xdr:col>
                    <xdr:colOff>38100</xdr:colOff>
                    <xdr:row>14</xdr:row>
                    <xdr:rowOff>47625</xdr:rowOff>
                  </from>
                  <to>
                    <xdr:col>13</xdr:col>
                    <xdr:colOff>133350</xdr:colOff>
                    <xdr:row>15</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16</xdr:col>
                    <xdr:colOff>9525</xdr:colOff>
                    <xdr:row>14</xdr:row>
                    <xdr:rowOff>47625</xdr:rowOff>
                  </from>
                  <to>
                    <xdr:col>17</xdr:col>
                    <xdr:colOff>104775</xdr:colOff>
                    <xdr:row>15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9525</xdr:colOff>
                    <xdr:row>14</xdr:row>
                    <xdr:rowOff>47625</xdr:rowOff>
                  </from>
                  <to>
                    <xdr:col>21</xdr:col>
                    <xdr:colOff>104775</xdr:colOff>
                    <xdr:row>15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19050</xdr:colOff>
                    <xdr:row>20</xdr:row>
                    <xdr:rowOff>47625</xdr:rowOff>
                  </from>
                  <to>
                    <xdr:col>9</xdr:col>
                    <xdr:colOff>114300</xdr:colOff>
                    <xdr:row>21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19050</xdr:colOff>
                    <xdr:row>20</xdr:row>
                    <xdr:rowOff>47625</xdr:rowOff>
                  </from>
                  <to>
                    <xdr:col>12</xdr:col>
                    <xdr:colOff>114300</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STP Example Application</vt:lpstr>
      <vt:lpstr>Capacity Worksheet Ex</vt:lpstr>
      <vt:lpstr>Capacity Worksheet NB25</vt:lpstr>
      <vt:lpstr>Capacity Worksheet NB40</vt:lpstr>
      <vt:lpstr>Capacity Worksheet B25</vt:lpstr>
      <vt:lpstr>Capacity Worksheet B40</vt:lpstr>
      <vt:lpstr>Accident Worksheet</vt:lpstr>
      <vt:lpstr>2435</vt:lpstr>
      <vt:lpstr>1150</vt:lpstr>
      <vt:lpstr>Scoring Sheet</vt:lpstr>
      <vt:lpstr>'STP Example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2018-12-11T21:41:43Z</dcterms:created>
  <dcterms:modified xsi:type="dcterms:W3CDTF">2020-02-14T15:17:28Z</dcterms:modified>
</cp:coreProperties>
</file>